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605" windowHeight="9195" activeTab="1"/>
  </bookViews>
  <sheets>
    <sheet name="1 ч" sheetId="4" r:id="rId1"/>
    <sheet name="2 ч" sheetId="6" r:id="rId2"/>
    <sheet name="3 ч" sheetId="7" r:id="rId3"/>
    <sheet name="4ч " sheetId="8" r:id="rId4"/>
    <sheet name="год" sheetId="9" r:id="rId5"/>
    <sheet name="усл. перевед" sheetId="10" r:id="rId6"/>
  </sheets>
  <definedNames>
    <definedName name="_xlnm.Print_Area" localSheetId="0">'1 ч'!$A$1:$S$25</definedName>
    <definedName name="_xlnm.Print_Area" localSheetId="1">'2 ч'!$A$1:$S$26</definedName>
    <definedName name="_xlnm.Print_Area" localSheetId="2">'3 ч'!#REF!</definedName>
    <definedName name="_xlnm.Print_Area" localSheetId="3">'4ч '!$A$1:$S$23</definedName>
    <definedName name="_xlnm.Print_Area" localSheetId="4">год!$A$1:$S$24</definedName>
  </definedNames>
  <calcPr calcId="124519"/>
</workbook>
</file>

<file path=xl/calcChain.xml><?xml version="1.0" encoding="utf-8"?>
<calcChain xmlns="http://schemas.openxmlformats.org/spreadsheetml/2006/main">
  <c r="S20" i="7"/>
  <c r="R20"/>
  <c r="S17"/>
  <c r="R17"/>
  <c r="S11"/>
  <c r="R11"/>
  <c r="R21" l="1"/>
  <c r="S21"/>
  <c r="D20"/>
  <c r="C20"/>
  <c r="B20"/>
  <c r="D17"/>
  <c r="C17"/>
  <c r="B17"/>
  <c r="D11"/>
  <c r="C11"/>
  <c r="B11"/>
  <c r="N20"/>
  <c r="L20"/>
  <c r="J20"/>
  <c r="H20"/>
  <c r="F20"/>
  <c r="E20"/>
  <c r="M20" s="1"/>
  <c r="N17"/>
  <c r="L17"/>
  <c r="J17"/>
  <c r="H17"/>
  <c r="F17"/>
  <c r="E17"/>
  <c r="N11"/>
  <c r="L11"/>
  <c r="J11"/>
  <c r="H11"/>
  <c r="F11"/>
  <c r="E11"/>
  <c r="D21" l="1"/>
  <c r="C21"/>
  <c r="B21"/>
  <c r="K20"/>
  <c r="L21"/>
  <c r="P20"/>
  <c r="O20"/>
  <c r="N21"/>
  <c r="K17"/>
  <c r="E21"/>
  <c r="O17"/>
  <c r="J21"/>
  <c r="F21"/>
  <c r="M17"/>
  <c r="Q17"/>
  <c r="P11"/>
  <c r="I11"/>
  <c r="M11"/>
  <c r="Q11"/>
  <c r="I20"/>
  <c r="Q20"/>
  <c r="H21"/>
  <c r="K11"/>
  <c r="O11"/>
  <c r="P17"/>
  <c r="I17"/>
  <c r="F21" i="4"/>
  <c r="F18"/>
  <c r="F12"/>
  <c r="M21" i="7" l="1"/>
  <c r="F22" i="4"/>
  <c r="K21" i="7"/>
  <c r="I21"/>
  <c r="O21"/>
  <c r="Q21"/>
  <c r="P21"/>
  <c r="R18" i="4"/>
  <c r="S20" i="9"/>
  <c r="R20"/>
  <c r="N20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1" s="1"/>
  <c r="R11"/>
  <c r="N11"/>
  <c r="L11"/>
  <c r="J11"/>
  <c r="H11"/>
  <c r="G11"/>
  <c r="F11"/>
  <c r="E11"/>
  <c r="E21" s="1"/>
  <c r="D11"/>
  <c r="C1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0" i="8"/>
  <c r="R20"/>
  <c r="N20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R11"/>
  <c r="N11"/>
  <c r="L11"/>
  <c r="J11"/>
  <c r="H11"/>
  <c r="G11"/>
  <c r="F11"/>
  <c r="E11"/>
  <c r="D11"/>
  <c r="C11"/>
  <c r="C21" s="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1" i="6"/>
  <c r="R21"/>
  <c r="N21"/>
  <c r="L21"/>
  <c r="J21"/>
  <c r="H21"/>
  <c r="G21"/>
  <c r="F21"/>
  <c r="E21"/>
  <c r="D21"/>
  <c r="C21"/>
  <c r="B21"/>
  <c r="S18"/>
  <c r="R18"/>
  <c r="N18"/>
  <c r="L18"/>
  <c r="J18"/>
  <c r="H18"/>
  <c r="G18"/>
  <c r="F18"/>
  <c r="E18"/>
  <c r="D18"/>
  <c r="C18"/>
  <c r="B18"/>
  <c r="S12"/>
  <c r="R12"/>
  <c r="N12"/>
  <c r="L12"/>
  <c r="J12"/>
  <c r="H12"/>
  <c r="G12"/>
  <c r="F12"/>
  <c r="E12"/>
  <c r="D12"/>
  <c r="C12"/>
  <c r="B12"/>
  <c r="S21" i="4"/>
  <c r="R21"/>
  <c r="N21"/>
  <c r="L21"/>
  <c r="J21"/>
  <c r="H21"/>
  <c r="G21"/>
  <c r="E21"/>
  <c r="D21"/>
  <c r="C21"/>
  <c r="B21"/>
  <c r="S18"/>
  <c r="L18"/>
  <c r="J18"/>
  <c r="H18"/>
  <c r="G18"/>
  <c r="E18"/>
  <c r="D18"/>
  <c r="C18"/>
  <c r="B18"/>
  <c r="S12"/>
  <c r="N12"/>
  <c r="L12"/>
  <c r="J12"/>
  <c r="H12"/>
  <c r="G12"/>
  <c r="E12"/>
  <c r="D12"/>
  <c r="C12"/>
  <c r="B12"/>
  <c r="D21" i="8" l="1"/>
  <c r="R21"/>
  <c r="F21" i="9"/>
  <c r="E21" i="8"/>
  <c r="S21"/>
  <c r="O17"/>
  <c r="O20"/>
  <c r="C21" i="9"/>
  <c r="O11"/>
  <c r="O11" i="8"/>
  <c r="K17"/>
  <c r="K20"/>
  <c r="O17" i="9"/>
  <c r="O20"/>
  <c r="K11" i="8"/>
  <c r="K17" i="9"/>
  <c r="K20"/>
  <c r="B21" i="8"/>
  <c r="F21"/>
  <c r="M11"/>
  <c r="Q17"/>
  <c r="Q20"/>
  <c r="D21" i="9"/>
  <c r="H21"/>
  <c r="I21" s="1"/>
  <c r="R21"/>
  <c r="M17"/>
  <c r="M20"/>
  <c r="R22" i="6"/>
  <c r="C22"/>
  <c r="G22"/>
  <c r="J22"/>
  <c r="E22"/>
  <c r="G21" i="8"/>
  <c r="K11" i="9"/>
  <c r="F22" i="6"/>
  <c r="Q11" i="8"/>
  <c r="Q21" s="1"/>
  <c r="B21" i="9"/>
  <c r="L21"/>
  <c r="P17"/>
  <c r="Q20"/>
  <c r="M17" i="8"/>
  <c r="M20"/>
  <c r="G21" i="9"/>
  <c r="N22" i="4"/>
  <c r="G22"/>
  <c r="O21"/>
  <c r="J22"/>
  <c r="S22"/>
  <c r="C22"/>
  <c r="D22"/>
  <c r="K21"/>
  <c r="M21"/>
  <c r="Q21"/>
  <c r="E22"/>
  <c r="B22"/>
  <c r="M21" i="9"/>
  <c r="I11"/>
  <c r="M11"/>
  <c r="Q11"/>
  <c r="Q21" s="1"/>
  <c r="I17"/>
  <c r="Q17"/>
  <c r="P20"/>
  <c r="J21"/>
  <c r="K21" s="1"/>
  <c r="N21"/>
  <c r="O21" s="1"/>
  <c r="P11"/>
  <c r="P21" s="1"/>
  <c r="I20"/>
  <c r="P11" i="8"/>
  <c r="P21" s="1"/>
  <c r="P17"/>
  <c r="H21"/>
  <c r="L21"/>
  <c r="M21" s="1"/>
  <c r="I11"/>
  <c r="I17"/>
  <c r="P20"/>
  <c r="J21"/>
  <c r="K21" s="1"/>
  <c r="N21"/>
  <c r="I20"/>
  <c r="S22" i="6"/>
  <c r="N22"/>
  <c r="O21"/>
  <c r="D22"/>
  <c r="B22"/>
  <c r="O12"/>
  <c r="H22"/>
  <c r="L22"/>
  <c r="P21"/>
  <c r="O12" i="4"/>
  <c r="H22"/>
  <c r="L22"/>
  <c r="P21"/>
  <c r="I21"/>
  <c r="O21" i="8" l="1"/>
  <c r="I21"/>
  <c r="O22" i="4"/>
</calcChain>
</file>

<file path=xl/sharedStrings.xml><?xml version="1.0" encoding="utf-8"?>
<sst xmlns="http://schemas.openxmlformats.org/spreadsheetml/2006/main" count="169" uniqueCount="49">
  <si>
    <t>Классы</t>
  </si>
  <si>
    <t>Кол-во обучающихся на конец четв</t>
  </si>
  <si>
    <t xml:space="preserve">Окончили четверть </t>
  </si>
  <si>
    <t>%  успеваемости</t>
  </si>
  <si>
    <t>% качества</t>
  </si>
  <si>
    <t>Обучение на дому</t>
  </si>
  <si>
    <t>Семейное образование</t>
  </si>
  <si>
    <t>«5»</t>
  </si>
  <si>
    <t xml:space="preserve">        «4»</t>
  </si>
  <si>
    <t xml:space="preserve"> «3»</t>
  </si>
  <si>
    <t>«2»</t>
  </si>
  <si>
    <t>кол-во</t>
  </si>
  <si>
    <t>%</t>
  </si>
  <si>
    <t>Итого 1-4</t>
  </si>
  <si>
    <t>Итого 5-9</t>
  </si>
  <si>
    <t>Итого 10-11</t>
  </si>
  <si>
    <t>Итого по ОУ</t>
  </si>
  <si>
    <t>1 четверть</t>
  </si>
  <si>
    <t>2 четверть</t>
  </si>
  <si>
    <t>3 четверть</t>
  </si>
  <si>
    <t>год</t>
  </si>
  <si>
    <t>ОУ (район)</t>
  </si>
  <si>
    <t>класс</t>
  </si>
  <si>
    <t>К-во предметов, по которым имеется задолжность</t>
  </si>
  <si>
    <t>Предметы</t>
  </si>
  <si>
    <t>Фамилия</t>
  </si>
  <si>
    <t>имя</t>
  </si>
  <si>
    <t>отчество</t>
  </si>
  <si>
    <t>Принятые меры</t>
  </si>
  <si>
    <t>Окончили год</t>
  </si>
  <si>
    <t>4 четверть</t>
  </si>
  <si>
    <t xml:space="preserve"> «2»</t>
  </si>
  <si>
    <t>Директор                 _______________________</t>
  </si>
  <si>
    <t>Итоги 1  четверти  2019-2020 учебного года по МАОУ "Лицей экономический № 14""</t>
  </si>
  <si>
    <t>Выбыли</t>
  </si>
  <si>
    <t>Прибыли</t>
  </si>
  <si>
    <t>Аттестованы</t>
  </si>
  <si>
    <t>Не аттестованы</t>
  </si>
  <si>
    <t>Итоги 2  четверти  2019-2020 учебного года по МАОУ "Лицей экономический № 14"</t>
  </si>
  <si>
    <t>Кол-во обучающихся на начало четверти</t>
  </si>
  <si>
    <t>Итоги 3  четверти  2019-2020 учебного года по МАОУ "Лицей экономический № 14"</t>
  </si>
  <si>
    <t>Итоги 1  четверти  2019-2020 учебного года по МАОУ "Лицей экономический № 14"</t>
  </si>
  <si>
    <t>Итоги 2019-2020 учебного года по МАОУ "Лицей экономический № 14"</t>
  </si>
  <si>
    <t>Обучающиеся, не прошедшие промежуточную аттестацию и условно переведённые в следующий класс по итогам 2019-2020учебного года</t>
  </si>
  <si>
    <t>Директор МАОУ "Лицей экономический № 14"                                                                                                     Г.А. Чернышева</t>
  </si>
  <si>
    <t>Кол-во обучающихся на 05.09. 2019.</t>
  </si>
  <si>
    <t>Исх. № 163 от 31.10.2019.</t>
  </si>
  <si>
    <t>Исх. №  02  от 09.01.2020.</t>
  </si>
  <si>
    <t>Директор  МАОУ "Лицей экономический № 14"                                                            Г.А. Чернышева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</si>
</sst>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ont="1" applyBorder="1"/>
    <xf numFmtId="165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" applyNumberFormat="1" applyFont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"/>
  <sheetViews>
    <sheetView view="pageBreakPreview" topLeftCell="A2" zoomScaleSheetLayoutView="100" workbookViewId="0">
      <selection activeCell="A2" sqref="A2:D2"/>
    </sheetView>
  </sheetViews>
  <sheetFormatPr defaultRowHeight="15"/>
  <cols>
    <col min="1" max="1" width="13.85546875" customWidth="1"/>
    <col min="2" max="2" width="6" style="20" customWidth="1"/>
    <col min="3" max="3" width="5.28515625" customWidth="1"/>
    <col min="4" max="4" width="5.85546875" customWidth="1"/>
    <col min="5" max="6" width="6.42578125" customWidth="1"/>
    <col min="7" max="7" width="5.85546875" customWidth="1"/>
    <col min="8" max="8" width="7.85546875" customWidth="1"/>
    <col min="9" max="9" width="7.7109375" customWidth="1"/>
    <col min="10" max="10" width="7.42578125" customWidth="1"/>
    <col min="11" max="11" width="6.5703125" customWidth="1"/>
    <col min="12" max="12" width="7.140625" customWidth="1"/>
    <col min="13" max="13" width="7.28515625" customWidth="1"/>
    <col min="14" max="14" width="6.42578125" customWidth="1"/>
    <col min="15" max="15" width="7.42578125" customWidth="1"/>
    <col min="16" max="16" width="9" customWidth="1"/>
    <col min="18" max="18" width="10.42578125" customWidth="1"/>
    <col min="20" max="20" width="8.85546875" style="16"/>
    <col min="21" max="81" width="8.85546875" style="17"/>
    <col min="82" max="89" width="8.85546875" style="12"/>
  </cols>
  <sheetData>
    <row r="1" spans="1:89" ht="6.75" hidden="1" customHeight="1"/>
    <row r="2" spans="1:89" ht="24" customHeight="1">
      <c r="A2" s="37" t="s">
        <v>46</v>
      </c>
      <c r="B2" s="38"/>
      <c r="C2" s="37"/>
      <c r="D2" s="37"/>
    </row>
    <row r="3" spans="1:89" ht="15.7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89" s="1" customFormat="1" ht="45.75" customHeight="1">
      <c r="A4" s="43" t="s">
        <v>0</v>
      </c>
      <c r="B4" s="43" t="s">
        <v>45</v>
      </c>
      <c r="C4" s="43" t="s">
        <v>34</v>
      </c>
      <c r="D4" s="43" t="s">
        <v>35</v>
      </c>
      <c r="E4" s="43" t="s">
        <v>1</v>
      </c>
      <c r="F4" s="43" t="s">
        <v>36</v>
      </c>
      <c r="G4" s="43" t="s">
        <v>37</v>
      </c>
      <c r="H4" s="43" t="s">
        <v>2</v>
      </c>
      <c r="I4" s="43"/>
      <c r="J4" s="43"/>
      <c r="K4" s="43"/>
      <c r="L4" s="43"/>
      <c r="M4" s="43"/>
      <c r="N4" s="43"/>
      <c r="O4" s="43"/>
      <c r="P4" s="40" t="s">
        <v>3</v>
      </c>
      <c r="Q4" s="40" t="s">
        <v>4</v>
      </c>
      <c r="R4" s="43" t="s">
        <v>5</v>
      </c>
      <c r="S4" s="43" t="s">
        <v>6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43"/>
      <c r="B5" s="43"/>
      <c r="C5" s="43"/>
      <c r="D5" s="43"/>
      <c r="E5" s="43"/>
      <c r="F5" s="43"/>
      <c r="G5" s="43"/>
      <c r="H5" s="43" t="s">
        <v>7</v>
      </c>
      <c r="I5" s="43"/>
      <c r="J5" s="44" t="s">
        <v>8</v>
      </c>
      <c r="K5" s="44"/>
      <c r="L5" s="43" t="s">
        <v>9</v>
      </c>
      <c r="M5" s="43"/>
      <c r="N5" s="43" t="s">
        <v>10</v>
      </c>
      <c r="O5" s="43"/>
      <c r="P5" s="43" t="s">
        <v>17</v>
      </c>
      <c r="Q5" s="43" t="s">
        <v>17</v>
      </c>
      <c r="R5" s="43"/>
      <c r="S5" s="43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43"/>
      <c r="B6" s="43"/>
      <c r="C6" s="43"/>
      <c r="D6" s="43"/>
      <c r="E6" s="43"/>
      <c r="F6" s="43"/>
      <c r="G6" s="43"/>
      <c r="H6" s="43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43"/>
      <c r="B7" s="43"/>
      <c r="C7" s="43"/>
      <c r="D7" s="43"/>
      <c r="E7" s="43"/>
      <c r="F7" s="43"/>
      <c r="G7" s="43"/>
      <c r="H7" s="40" t="s">
        <v>11</v>
      </c>
      <c r="I7" s="40" t="s">
        <v>12</v>
      </c>
      <c r="J7" s="40" t="s">
        <v>11</v>
      </c>
      <c r="K7" s="40" t="s">
        <v>12</v>
      </c>
      <c r="L7" s="40" t="s">
        <v>11</v>
      </c>
      <c r="M7" s="40" t="s">
        <v>12</v>
      </c>
      <c r="N7" s="40" t="s">
        <v>11</v>
      </c>
      <c r="O7" s="40" t="s">
        <v>12</v>
      </c>
      <c r="P7" s="43"/>
      <c r="Q7" s="43"/>
      <c r="R7" s="43"/>
      <c r="S7" s="43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2">
        <v>1</v>
      </c>
      <c r="B8" s="2">
        <v>220</v>
      </c>
      <c r="C8" s="2">
        <v>3</v>
      </c>
      <c r="D8" s="2">
        <v>0</v>
      </c>
      <c r="E8" s="2">
        <v>217</v>
      </c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30">
        <v>0</v>
      </c>
      <c r="S8" s="2">
        <v>1</v>
      </c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2</v>
      </c>
      <c r="B9" s="2">
        <v>215</v>
      </c>
      <c r="C9" s="2">
        <v>2</v>
      </c>
      <c r="D9" s="2">
        <v>1</v>
      </c>
      <c r="E9" s="2">
        <v>214</v>
      </c>
      <c r="F9" s="2">
        <v>214</v>
      </c>
      <c r="G9" s="2">
        <v>0</v>
      </c>
      <c r="H9" s="2">
        <v>30</v>
      </c>
      <c r="I9" s="11">
        <v>14</v>
      </c>
      <c r="J9" s="2">
        <v>124</v>
      </c>
      <c r="K9" s="11">
        <v>58</v>
      </c>
      <c r="L9" s="2">
        <v>60</v>
      </c>
      <c r="M9" s="11">
        <v>28</v>
      </c>
      <c r="N9" s="2">
        <v>0</v>
      </c>
      <c r="O9" s="11">
        <v>0</v>
      </c>
      <c r="P9" s="11">
        <v>100</v>
      </c>
      <c r="Q9" s="11">
        <v>72</v>
      </c>
      <c r="R9" s="30">
        <v>1</v>
      </c>
      <c r="S9" s="2">
        <v>0</v>
      </c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212</v>
      </c>
      <c r="C10" s="2">
        <v>3</v>
      </c>
      <c r="D10" s="2">
        <v>0</v>
      </c>
      <c r="E10" s="2">
        <v>209</v>
      </c>
      <c r="F10" s="2">
        <v>209</v>
      </c>
      <c r="G10" s="2">
        <v>0</v>
      </c>
      <c r="H10" s="2">
        <v>32</v>
      </c>
      <c r="I10" s="11">
        <v>15</v>
      </c>
      <c r="J10" s="2">
        <v>100</v>
      </c>
      <c r="K10" s="11">
        <v>48</v>
      </c>
      <c r="L10" s="2">
        <v>77</v>
      </c>
      <c r="M10" s="11">
        <v>37</v>
      </c>
      <c r="N10" s="2">
        <v>0</v>
      </c>
      <c r="O10" s="11">
        <v>0</v>
      </c>
      <c r="P10" s="11">
        <v>100</v>
      </c>
      <c r="Q10" s="11">
        <v>63</v>
      </c>
      <c r="R10" s="30">
        <v>0</v>
      </c>
      <c r="S10" s="2">
        <v>0</v>
      </c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180</v>
      </c>
      <c r="C11" s="2">
        <v>2</v>
      </c>
      <c r="D11" s="2">
        <v>0</v>
      </c>
      <c r="E11" s="2">
        <v>178</v>
      </c>
      <c r="F11" s="2">
        <v>178</v>
      </c>
      <c r="G11" s="2">
        <v>0</v>
      </c>
      <c r="H11" s="2">
        <v>32</v>
      </c>
      <c r="I11" s="11">
        <v>18</v>
      </c>
      <c r="J11" s="2">
        <v>112</v>
      </c>
      <c r="K11" s="11">
        <v>63</v>
      </c>
      <c r="L11" s="2">
        <v>34</v>
      </c>
      <c r="M11" s="11">
        <v>19</v>
      </c>
      <c r="N11" s="2">
        <v>0</v>
      </c>
      <c r="O11" s="11">
        <v>0</v>
      </c>
      <c r="P11" s="11">
        <v>100</v>
      </c>
      <c r="Q11" s="11">
        <v>81</v>
      </c>
      <c r="R11" s="30">
        <v>0</v>
      </c>
      <c r="S11" s="2">
        <v>0</v>
      </c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f>SUM(B8:B11)</f>
        <v>827</v>
      </c>
      <c r="C12" s="3">
        <f t="shared" ref="C12:N12" si="0">SUM(C8:C11)</f>
        <v>10</v>
      </c>
      <c r="D12" s="3">
        <f t="shared" si="0"/>
        <v>1</v>
      </c>
      <c r="E12" s="3">
        <f t="shared" si="0"/>
        <v>818</v>
      </c>
      <c r="F12" s="3">
        <f t="shared" ref="F12" si="1">SUM(F8:F11)</f>
        <v>601</v>
      </c>
      <c r="G12" s="3">
        <f t="shared" si="0"/>
        <v>0</v>
      </c>
      <c r="H12" s="3">
        <f t="shared" si="0"/>
        <v>94</v>
      </c>
      <c r="I12" s="5">
        <v>16</v>
      </c>
      <c r="J12" s="3">
        <f t="shared" si="0"/>
        <v>336</v>
      </c>
      <c r="K12" s="5">
        <v>56</v>
      </c>
      <c r="L12" s="3">
        <f t="shared" si="0"/>
        <v>171</v>
      </c>
      <c r="M12" s="5">
        <v>28</v>
      </c>
      <c r="N12" s="3">
        <f t="shared" si="0"/>
        <v>0</v>
      </c>
      <c r="O12" s="5">
        <f t="shared" ref="O12:O21" si="2">N12/$E12*100</f>
        <v>0</v>
      </c>
      <c r="P12" s="5">
        <v>100</v>
      </c>
      <c r="Q12" s="5">
        <v>72</v>
      </c>
      <c r="R12" s="31">
        <v>1</v>
      </c>
      <c r="S12" s="3">
        <f t="shared" ref="S12" si="3">SUM(S8:S11)</f>
        <v>1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159</v>
      </c>
      <c r="C13" s="2">
        <v>1</v>
      </c>
      <c r="D13" s="2">
        <v>0</v>
      </c>
      <c r="E13" s="2">
        <v>158</v>
      </c>
      <c r="F13" s="2">
        <v>158</v>
      </c>
      <c r="G13" s="2">
        <v>0</v>
      </c>
      <c r="H13" s="2">
        <v>5</v>
      </c>
      <c r="I13" s="11">
        <v>3</v>
      </c>
      <c r="J13" s="2">
        <v>88</v>
      </c>
      <c r="K13" s="11">
        <v>56</v>
      </c>
      <c r="L13" s="2">
        <v>65</v>
      </c>
      <c r="M13" s="11">
        <v>41</v>
      </c>
      <c r="N13" s="2">
        <v>0</v>
      </c>
      <c r="O13" s="11">
        <v>0</v>
      </c>
      <c r="P13" s="11">
        <v>100</v>
      </c>
      <c r="Q13" s="11">
        <v>59</v>
      </c>
      <c r="R13" s="2">
        <v>0</v>
      </c>
      <c r="S13" s="2">
        <v>0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140</v>
      </c>
      <c r="C14" s="2">
        <v>1</v>
      </c>
      <c r="D14" s="2">
        <v>0</v>
      </c>
      <c r="E14" s="2">
        <v>139</v>
      </c>
      <c r="F14" s="2">
        <v>139</v>
      </c>
      <c r="G14" s="2">
        <v>0</v>
      </c>
      <c r="H14" s="2">
        <v>7</v>
      </c>
      <c r="I14" s="11">
        <v>5</v>
      </c>
      <c r="J14" s="2">
        <v>64</v>
      </c>
      <c r="K14" s="11">
        <v>46</v>
      </c>
      <c r="L14" s="2">
        <v>68</v>
      </c>
      <c r="M14" s="11">
        <v>49</v>
      </c>
      <c r="N14" s="2">
        <v>0</v>
      </c>
      <c r="O14" s="11">
        <v>0</v>
      </c>
      <c r="P14" s="11">
        <v>100</v>
      </c>
      <c r="Q14" s="11">
        <v>51</v>
      </c>
      <c r="R14" s="2">
        <v>0</v>
      </c>
      <c r="S14" s="2">
        <v>0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161</v>
      </c>
      <c r="C15" s="2">
        <v>0</v>
      </c>
      <c r="D15" s="2">
        <v>0</v>
      </c>
      <c r="E15" s="2">
        <v>161</v>
      </c>
      <c r="F15" s="2">
        <v>161</v>
      </c>
      <c r="G15" s="2">
        <v>0</v>
      </c>
      <c r="H15" s="2">
        <v>2</v>
      </c>
      <c r="I15" s="11">
        <v>1</v>
      </c>
      <c r="J15" s="2">
        <v>53</v>
      </c>
      <c r="K15" s="11">
        <v>33</v>
      </c>
      <c r="L15" s="2">
        <v>106</v>
      </c>
      <c r="M15" s="11">
        <v>66</v>
      </c>
      <c r="N15" s="2">
        <v>1</v>
      </c>
      <c r="O15" s="11">
        <v>0</v>
      </c>
      <c r="P15" s="11">
        <v>100</v>
      </c>
      <c r="Q15" s="11">
        <v>34</v>
      </c>
      <c r="R15" s="2">
        <v>1</v>
      </c>
      <c r="S15" s="2"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95</v>
      </c>
      <c r="C16" s="2">
        <v>0</v>
      </c>
      <c r="D16" s="2">
        <v>0</v>
      </c>
      <c r="E16" s="2">
        <v>95</v>
      </c>
      <c r="F16" s="2">
        <v>94</v>
      </c>
      <c r="G16" s="2">
        <v>1</v>
      </c>
      <c r="H16" s="2">
        <v>2</v>
      </c>
      <c r="I16" s="11">
        <v>2</v>
      </c>
      <c r="J16" s="2">
        <v>25</v>
      </c>
      <c r="K16" s="11">
        <v>26</v>
      </c>
      <c r="L16" s="2">
        <v>66</v>
      </c>
      <c r="M16" s="11">
        <v>69</v>
      </c>
      <c r="N16" s="2">
        <v>1</v>
      </c>
      <c r="O16" s="11">
        <v>1</v>
      </c>
      <c r="P16" s="11">
        <v>98</v>
      </c>
      <c r="Q16" s="11">
        <v>28</v>
      </c>
      <c r="R16" s="2">
        <v>0</v>
      </c>
      <c r="S16" s="2">
        <v>1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86</v>
      </c>
      <c r="C17" s="2">
        <v>0</v>
      </c>
      <c r="D17" s="2">
        <v>0</v>
      </c>
      <c r="E17" s="2">
        <v>86</v>
      </c>
      <c r="F17" s="2">
        <v>86</v>
      </c>
      <c r="G17" s="2">
        <v>0</v>
      </c>
      <c r="H17" s="2">
        <v>9</v>
      </c>
      <c r="I17" s="11">
        <v>10</v>
      </c>
      <c r="J17" s="2">
        <v>29</v>
      </c>
      <c r="K17" s="11">
        <v>34</v>
      </c>
      <c r="L17" s="2">
        <v>44</v>
      </c>
      <c r="M17" s="11">
        <v>51</v>
      </c>
      <c r="N17" s="2">
        <v>4</v>
      </c>
      <c r="O17" s="11">
        <v>5</v>
      </c>
      <c r="P17" s="11">
        <v>95</v>
      </c>
      <c r="Q17" s="11">
        <v>44</v>
      </c>
      <c r="R17" s="2">
        <v>2</v>
      </c>
      <c r="S17" s="2">
        <v>0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f>SUM(B13:B17)</f>
        <v>641</v>
      </c>
      <c r="C18" s="3">
        <f t="shared" ref="C18:L18" si="4">SUM(C13:C17)</f>
        <v>2</v>
      </c>
      <c r="D18" s="3">
        <f t="shared" si="4"/>
        <v>0</v>
      </c>
      <c r="E18" s="3">
        <f t="shared" si="4"/>
        <v>639</v>
      </c>
      <c r="F18" s="3">
        <f t="shared" ref="F18" si="5">SUM(F13:F17)</f>
        <v>638</v>
      </c>
      <c r="G18" s="3">
        <f t="shared" si="4"/>
        <v>1</v>
      </c>
      <c r="H18" s="3">
        <f t="shared" si="4"/>
        <v>25</v>
      </c>
      <c r="I18" s="5">
        <v>4</v>
      </c>
      <c r="J18" s="3">
        <f t="shared" si="4"/>
        <v>259</v>
      </c>
      <c r="K18" s="5">
        <v>40</v>
      </c>
      <c r="L18" s="3">
        <f t="shared" si="4"/>
        <v>349</v>
      </c>
      <c r="M18" s="5">
        <v>55</v>
      </c>
      <c r="N18" s="3">
        <v>5</v>
      </c>
      <c r="O18" s="5">
        <v>1</v>
      </c>
      <c r="P18" s="5">
        <v>99</v>
      </c>
      <c r="Q18" s="5">
        <v>44</v>
      </c>
      <c r="R18" s="3">
        <f>SUM(R13:R17)</f>
        <v>3</v>
      </c>
      <c r="S18" s="3">
        <f>SUM(S13:S17)</f>
        <v>1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54</v>
      </c>
      <c r="C19" s="2">
        <v>0</v>
      </c>
      <c r="D19" s="2">
        <v>0</v>
      </c>
      <c r="E19" s="2">
        <v>54</v>
      </c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46</v>
      </c>
      <c r="C20" s="2">
        <v>0</v>
      </c>
      <c r="D20" s="2">
        <v>0</v>
      </c>
      <c r="E20" s="2">
        <v>46</v>
      </c>
      <c r="F20" s="2"/>
      <c r="G20" s="2"/>
      <c r="H20" s="2"/>
      <c r="I20" s="11"/>
      <c r="J20" s="2"/>
      <c r="K20" s="11"/>
      <c r="L20" s="2"/>
      <c r="M20" s="11"/>
      <c r="N20" s="2"/>
      <c r="O20" s="11"/>
      <c r="P20" s="11"/>
      <c r="Q20" s="11"/>
      <c r="R20" s="2"/>
      <c r="S20" s="2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f>SUM(B19:B20)</f>
        <v>100</v>
      </c>
      <c r="C21" s="3">
        <f t="shared" ref="C21:N21" si="6">SUM(C19:C20)</f>
        <v>0</v>
      </c>
      <c r="D21" s="3">
        <f t="shared" si="6"/>
        <v>0</v>
      </c>
      <c r="E21" s="3">
        <f t="shared" si="6"/>
        <v>100</v>
      </c>
      <c r="F21" s="3">
        <f t="shared" ref="F21" si="7">SUM(F19:F20)</f>
        <v>0</v>
      </c>
      <c r="G21" s="3">
        <f t="shared" si="6"/>
        <v>0</v>
      </c>
      <c r="H21" s="3">
        <f t="shared" si="6"/>
        <v>0</v>
      </c>
      <c r="I21" s="5">
        <f t="shared" ref="I21" si="8">H21/E21*100</f>
        <v>0</v>
      </c>
      <c r="J21" s="3">
        <f t="shared" si="6"/>
        <v>0</v>
      </c>
      <c r="K21" s="5">
        <f t="shared" ref="K21:M21" si="9">J21/$E21*100</f>
        <v>0</v>
      </c>
      <c r="L21" s="3">
        <f t="shared" si="6"/>
        <v>0</v>
      </c>
      <c r="M21" s="5">
        <f t="shared" si="9"/>
        <v>0</v>
      </c>
      <c r="N21" s="3">
        <f t="shared" si="6"/>
        <v>0</v>
      </c>
      <c r="O21" s="5">
        <f t="shared" si="2"/>
        <v>0</v>
      </c>
      <c r="P21" s="5">
        <f t="shared" ref="P21" si="10">(H21+J21+L21)/E21*100</f>
        <v>0</v>
      </c>
      <c r="Q21" s="5">
        <f t="shared" ref="Q21" si="11">(H21+J21)/E21*100</f>
        <v>0</v>
      </c>
      <c r="R21" s="3">
        <f>SUM(R19:R20)</f>
        <v>0</v>
      </c>
      <c r="S21" s="3">
        <f>SUM(S19:S20)</f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f>B12+B18+B21</f>
        <v>1568</v>
      </c>
      <c r="C22" s="7">
        <f t="shared" ref="C22:N22" si="12">C12+C18+C21</f>
        <v>12</v>
      </c>
      <c r="D22" s="7">
        <f t="shared" si="12"/>
        <v>1</v>
      </c>
      <c r="E22" s="7">
        <f t="shared" si="12"/>
        <v>1557</v>
      </c>
      <c r="F22" s="7">
        <f t="shared" ref="F22" si="13">F12+F18+F21</f>
        <v>1239</v>
      </c>
      <c r="G22" s="7">
        <f t="shared" si="12"/>
        <v>1</v>
      </c>
      <c r="H22" s="7">
        <f t="shared" si="12"/>
        <v>119</v>
      </c>
      <c r="I22" s="8">
        <v>9.5</v>
      </c>
      <c r="J22" s="7">
        <f t="shared" si="12"/>
        <v>595</v>
      </c>
      <c r="K22" s="8">
        <v>48</v>
      </c>
      <c r="L22" s="7">
        <f t="shared" si="12"/>
        <v>520</v>
      </c>
      <c r="M22" s="8">
        <v>42</v>
      </c>
      <c r="N22" s="7">
        <f t="shared" si="12"/>
        <v>5</v>
      </c>
      <c r="O22" s="8">
        <f>N22/$E22*100</f>
        <v>0.3211303789338471</v>
      </c>
      <c r="P22" s="24">
        <v>99.5</v>
      </c>
      <c r="Q22" s="8">
        <v>57.5</v>
      </c>
      <c r="R22" s="7">
        <v>4</v>
      </c>
      <c r="S22" s="7">
        <f t="shared" ref="S22" si="14">S12+S18+S21</f>
        <v>2</v>
      </c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3" spans="1:89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7"/>
      <c r="R23" s="37"/>
      <c r="S23" s="37"/>
    </row>
    <row r="24" spans="1:89">
      <c r="A24" s="37"/>
      <c r="B24" s="45" t="s">
        <v>44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37"/>
    </row>
    <row r="25" spans="1:89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</sheetData>
  <dataConsolidate/>
  <mergeCells count="18">
    <mergeCell ref="B24:R24"/>
    <mergeCell ref="P5:P7"/>
    <mergeCell ref="Q5:Q7"/>
    <mergeCell ref="G4:G7"/>
    <mergeCell ref="H4:O4"/>
    <mergeCell ref="R4:R7"/>
    <mergeCell ref="F4:F7"/>
    <mergeCell ref="A3:S3"/>
    <mergeCell ref="A4:A7"/>
    <mergeCell ref="B4:B7"/>
    <mergeCell ref="C4:C7"/>
    <mergeCell ref="D4:D7"/>
    <mergeCell ref="E4:E7"/>
    <mergeCell ref="S4:S7"/>
    <mergeCell ref="H5:I6"/>
    <mergeCell ref="J5:K6"/>
    <mergeCell ref="L5:M6"/>
    <mergeCell ref="N5:O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4"/>
  <sheetViews>
    <sheetView tabSelected="1" view="pageBreakPreview" zoomScaleSheetLayoutView="100" workbookViewId="0">
      <selection activeCell="N25" sqref="N25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5" width="6.42578125" customWidth="1"/>
    <col min="6" max="6" width="6.28515625" customWidth="1"/>
    <col min="7" max="7" width="4.42578125" customWidth="1"/>
    <col min="8" max="8" width="5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18" customHeight="1"/>
    <row r="2" spans="1:89" ht="14.45" customHeight="1">
      <c r="A2" s="37" t="s">
        <v>47</v>
      </c>
      <c r="B2" s="38"/>
      <c r="C2" s="37"/>
      <c r="D2" s="37"/>
    </row>
    <row r="3" spans="1:89" ht="15.7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89" s="1" customFormat="1" ht="45.75" customHeight="1">
      <c r="A4" s="46" t="s">
        <v>0</v>
      </c>
      <c r="B4" s="46" t="s">
        <v>39</v>
      </c>
      <c r="C4" s="46" t="s">
        <v>34</v>
      </c>
      <c r="D4" s="46" t="s">
        <v>35</v>
      </c>
      <c r="E4" s="46" t="s">
        <v>1</v>
      </c>
      <c r="F4" s="46" t="s">
        <v>36</v>
      </c>
      <c r="G4" s="46" t="s">
        <v>37</v>
      </c>
      <c r="H4" s="46" t="s">
        <v>2</v>
      </c>
      <c r="I4" s="46"/>
      <c r="J4" s="46"/>
      <c r="K4" s="46"/>
      <c r="L4" s="46"/>
      <c r="M4" s="46"/>
      <c r="N4" s="46"/>
      <c r="O4" s="46"/>
      <c r="P4" s="22" t="s">
        <v>3</v>
      </c>
      <c r="Q4" s="22" t="s">
        <v>4</v>
      </c>
      <c r="R4" s="46" t="s">
        <v>5</v>
      </c>
      <c r="S4" s="46" t="s">
        <v>6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46"/>
      <c r="B5" s="46"/>
      <c r="C5" s="46"/>
      <c r="D5" s="46"/>
      <c r="E5" s="46"/>
      <c r="F5" s="46"/>
      <c r="G5" s="46"/>
      <c r="H5" s="46" t="s">
        <v>7</v>
      </c>
      <c r="I5" s="46"/>
      <c r="J5" s="48" t="s">
        <v>8</v>
      </c>
      <c r="K5" s="48"/>
      <c r="L5" s="46" t="s">
        <v>9</v>
      </c>
      <c r="M5" s="46"/>
      <c r="N5" s="46" t="s">
        <v>10</v>
      </c>
      <c r="O5" s="46"/>
      <c r="P5" s="46" t="s">
        <v>18</v>
      </c>
      <c r="Q5" s="46" t="s">
        <v>18</v>
      </c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46"/>
      <c r="B6" s="46"/>
      <c r="C6" s="46"/>
      <c r="D6" s="46"/>
      <c r="E6" s="46"/>
      <c r="F6" s="46"/>
      <c r="G6" s="46"/>
      <c r="H6" s="46"/>
      <c r="I6" s="46"/>
      <c r="J6" s="48"/>
      <c r="K6" s="48"/>
      <c r="L6" s="46"/>
      <c r="M6" s="46"/>
      <c r="N6" s="46"/>
      <c r="O6" s="46"/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46"/>
      <c r="B7" s="46"/>
      <c r="C7" s="46"/>
      <c r="D7" s="46"/>
      <c r="E7" s="46"/>
      <c r="F7" s="46"/>
      <c r="G7" s="46"/>
      <c r="H7" s="22" t="s">
        <v>11</v>
      </c>
      <c r="I7" s="22" t="s">
        <v>12</v>
      </c>
      <c r="J7" s="22" t="s">
        <v>11</v>
      </c>
      <c r="K7" s="22" t="s">
        <v>12</v>
      </c>
      <c r="L7" s="22" t="s">
        <v>11</v>
      </c>
      <c r="M7" s="22" t="s">
        <v>12</v>
      </c>
      <c r="N7" s="22" t="s">
        <v>11</v>
      </c>
      <c r="O7" s="22" t="s">
        <v>12</v>
      </c>
      <c r="P7" s="46"/>
      <c r="Q7" s="46"/>
      <c r="R7" s="46"/>
      <c r="S7" s="4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2">
        <v>1</v>
      </c>
      <c r="B8" s="2">
        <v>217</v>
      </c>
      <c r="C8" s="2">
        <v>3</v>
      </c>
      <c r="D8" s="2">
        <v>2</v>
      </c>
      <c r="E8" s="2">
        <v>216</v>
      </c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>
        <v>0</v>
      </c>
      <c r="S8" s="2">
        <v>1</v>
      </c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2</v>
      </c>
      <c r="B9" s="2">
        <v>214</v>
      </c>
      <c r="C9" s="2">
        <v>1</v>
      </c>
      <c r="D9" s="2">
        <v>0</v>
      </c>
      <c r="E9" s="2">
        <v>213</v>
      </c>
      <c r="F9" s="2">
        <v>213</v>
      </c>
      <c r="G9" s="2">
        <v>0</v>
      </c>
      <c r="H9" s="2">
        <v>30</v>
      </c>
      <c r="I9" s="11">
        <v>14</v>
      </c>
      <c r="J9" s="2">
        <v>129</v>
      </c>
      <c r="K9" s="11">
        <v>61</v>
      </c>
      <c r="L9" s="2">
        <v>54</v>
      </c>
      <c r="M9" s="11">
        <v>25</v>
      </c>
      <c r="N9" s="2">
        <v>0</v>
      </c>
      <c r="O9" s="11">
        <v>0</v>
      </c>
      <c r="P9" s="11">
        <v>100</v>
      </c>
      <c r="Q9" s="11">
        <v>75</v>
      </c>
      <c r="R9" s="2">
        <v>1</v>
      </c>
      <c r="S9" s="2">
        <v>0</v>
      </c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209</v>
      </c>
      <c r="C10" s="2">
        <v>0</v>
      </c>
      <c r="D10" s="2">
        <v>1</v>
      </c>
      <c r="E10" s="2">
        <v>210</v>
      </c>
      <c r="F10" s="2">
        <v>210</v>
      </c>
      <c r="G10" s="2">
        <v>0</v>
      </c>
      <c r="H10" s="2">
        <v>32</v>
      </c>
      <c r="I10" s="11">
        <v>15</v>
      </c>
      <c r="J10" s="2">
        <v>101</v>
      </c>
      <c r="K10" s="11">
        <v>48</v>
      </c>
      <c r="L10" s="2">
        <v>75</v>
      </c>
      <c r="M10" s="11">
        <v>36</v>
      </c>
      <c r="N10" s="2">
        <v>2</v>
      </c>
      <c r="O10" s="11">
        <v>1</v>
      </c>
      <c r="P10" s="11">
        <v>99</v>
      </c>
      <c r="Q10" s="11">
        <v>63</v>
      </c>
      <c r="R10" s="2">
        <v>0</v>
      </c>
      <c r="S10" s="2">
        <v>0</v>
      </c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178</v>
      </c>
      <c r="C11" s="2">
        <v>0</v>
      </c>
      <c r="D11" s="2">
        <v>2</v>
      </c>
      <c r="E11" s="2">
        <v>180</v>
      </c>
      <c r="F11" s="2">
        <v>180</v>
      </c>
      <c r="G11" s="2">
        <v>0</v>
      </c>
      <c r="H11" s="2">
        <v>33</v>
      </c>
      <c r="I11" s="11">
        <v>18</v>
      </c>
      <c r="J11" s="2">
        <v>108</v>
      </c>
      <c r="K11" s="11">
        <v>60</v>
      </c>
      <c r="L11" s="2">
        <v>37</v>
      </c>
      <c r="M11" s="11">
        <v>21</v>
      </c>
      <c r="N11" s="2">
        <v>2</v>
      </c>
      <c r="O11" s="11">
        <v>1</v>
      </c>
      <c r="P11" s="11">
        <v>99</v>
      </c>
      <c r="Q11" s="11">
        <v>78</v>
      </c>
      <c r="R11" s="2">
        <v>0</v>
      </c>
      <c r="S11" s="2">
        <v>0</v>
      </c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f>SUM(B8:B11)</f>
        <v>818</v>
      </c>
      <c r="C12" s="3">
        <f t="shared" ref="C12:N12" si="0">SUM(C8:C11)</f>
        <v>4</v>
      </c>
      <c r="D12" s="3">
        <f t="shared" si="0"/>
        <v>5</v>
      </c>
      <c r="E12" s="3">
        <f t="shared" si="0"/>
        <v>819</v>
      </c>
      <c r="F12" s="3">
        <f t="shared" si="0"/>
        <v>603</v>
      </c>
      <c r="G12" s="3">
        <f t="shared" si="0"/>
        <v>0</v>
      </c>
      <c r="H12" s="3">
        <f t="shared" si="0"/>
        <v>95</v>
      </c>
      <c r="I12" s="5">
        <v>16</v>
      </c>
      <c r="J12" s="3">
        <f t="shared" si="0"/>
        <v>338</v>
      </c>
      <c r="K12" s="5">
        <v>56</v>
      </c>
      <c r="L12" s="3">
        <f t="shared" si="0"/>
        <v>166</v>
      </c>
      <c r="M12" s="5">
        <v>27</v>
      </c>
      <c r="N12" s="3">
        <f t="shared" si="0"/>
        <v>4</v>
      </c>
      <c r="O12" s="5">
        <f t="shared" ref="O12:O21" si="1">N12/$E12*100</f>
        <v>0.48840048840048839</v>
      </c>
      <c r="P12" s="5">
        <v>99</v>
      </c>
      <c r="Q12" s="5">
        <v>72</v>
      </c>
      <c r="R12" s="3">
        <f t="shared" ref="R12:S12" si="2">SUM(R8:R11)</f>
        <v>1</v>
      </c>
      <c r="S12" s="3">
        <f t="shared" si="2"/>
        <v>1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158</v>
      </c>
      <c r="C13" s="2">
        <v>2</v>
      </c>
      <c r="D13" s="2">
        <v>0</v>
      </c>
      <c r="E13" s="2">
        <v>156</v>
      </c>
      <c r="F13" s="2">
        <v>156</v>
      </c>
      <c r="G13" s="2">
        <v>0</v>
      </c>
      <c r="H13" s="2">
        <v>8</v>
      </c>
      <c r="I13" s="11">
        <v>5</v>
      </c>
      <c r="J13" s="2">
        <v>80</v>
      </c>
      <c r="K13" s="11">
        <v>51</v>
      </c>
      <c r="L13" s="2">
        <v>68</v>
      </c>
      <c r="M13" s="11">
        <v>44</v>
      </c>
      <c r="N13" s="2">
        <v>0</v>
      </c>
      <c r="O13" s="11">
        <v>0</v>
      </c>
      <c r="P13" s="11">
        <v>100</v>
      </c>
      <c r="Q13" s="11">
        <v>56</v>
      </c>
      <c r="R13" s="2">
        <v>0</v>
      </c>
      <c r="S13" s="2">
        <v>0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139</v>
      </c>
      <c r="C14" s="2">
        <v>2</v>
      </c>
      <c r="D14" s="2">
        <v>0</v>
      </c>
      <c r="E14" s="2">
        <v>137</v>
      </c>
      <c r="F14" s="2">
        <v>137</v>
      </c>
      <c r="G14" s="2">
        <v>0</v>
      </c>
      <c r="H14" s="2">
        <v>2</v>
      </c>
      <c r="I14" s="11">
        <v>1</v>
      </c>
      <c r="J14" s="2">
        <v>63</v>
      </c>
      <c r="K14" s="11">
        <v>46</v>
      </c>
      <c r="L14" s="2">
        <v>72</v>
      </c>
      <c r="M14" s="11">
        <v>53</v>
      </c>
      <c r="N14" s="2">
        <v>0</v>
      </c>
      <c r="O14" s="11">
        <v>0</v>
      </c>
      <c r="P14" s="11">
        <v>100</v>
      </c>
      <c r="Q14" s="11">
        <v>47</v>
      </c>
      <c r="R14" s="2">
        <v>0</v>
      </c>
      <c r="S14" s="2">
        <v>0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161</v>
      </c>
      <c r="C15" s="2">
        <v>1</v>
      </c>
      <c r="D15" s="2">
        <v>1</v>
      </c>
      <c r="E15" s="2">
        <v>161</v>
      </c>
      <c r="F15" s="2">
        <v>161</v>
      </c>
      <c r="G15" s="2">
        <v>0</v>
      </c>
      <c r="H15" s="2">
        <v>9</v>
      </c>
      <c r="I15" s="11">
        <v>6</v>
      </c>
      <c r="J15" s="2">
        <v>65</v>
      </c>
      <c r="K15" s="11">
        <v>40</v>
      </c>
      <c r="L15" s="2">
        <v>87</v>
      </c>
      <c r="M15" s="11">
        <v>54</v>
      </c>
      <c r="N15" s="2">
        <v>0</v>
      </c>
      <c r="O15" s="11">
        <v>0</v>
      </c>
      <c r="P15" s="11">
        <v>100</v>
      </c>
      <c r="Q15" s="11">
        <v>46</v>
      </c>
      <c r="R15" s="2">
        <v>1</v>
      </c>
      <c r="S15" s="2"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95</v>
      </c>
      <c r="C16" s="2">
        <v>0</v>
      </c>
      <c r="D16" s="2">
        <v>0</v>
      </c>
      <c r="E16" s="2">
        <v>95</v>
      </c>
      <c r="F16" s="2">
        <v>94</v>
      </c>
      <c r="G16" s="2">
        <v>1</v>
      </c>
      <c r="H16" s="2">
        <v>0</v>
      </c>
      <c r="I16" s="11">
        <v>0</v>
      </c>
      <c r="J16" s="2">
        <v>23</v>
      </c>
      <c r="K16" s="11">
        <v>24</v>
      </c>
      <c r="L16" s="2">
        <v>68</v>
      </c>
      <c r="M16" s="11">
        <v>72</v>
      </c>
      <c r="N16" s="2">
        <v>3</v>
      </c>
      <c r="O16" s="11">
        <v>3</v>
      </c>
      <c r="P16" s="11">
        <v>96</v>
      </c>
      <c r="Q16" s="11">
        <v>24</v>
      </c>
      <c r="R16" s="2">
        <v>0</v>
      </c>
      <c r="S16" s="2">
        <v>1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86</v>
      </c>
      <c r="C17" s="2">
        <v>3</v>
      </c>
      <c r="D17" s="2">
        <v>0</v>
      </c>
      <c r="E17" s="2">
        <v>83</v>
      </c>
      <c r="F17" s="2">
        <v>83</v>
      </c>
      <c r="G17" s="2">
        <v>0</v>
      </c>
      <c r="H17" s="2">
        <v>5</v>
      </c>
      <c r="I17" s="11">
        <v>6</v>
      </c>
      <c r="J17" s="2">
        <v>29</v>
      </c>
      <c r="K17" s="11">
        <v>35</v>
      </c>
      <c r="L17" s="2">
        <v>45</v>
      </c>
      <c r="M17" s="11">
        <v>54</v>
      </c>
      <c r="N17" s="2">
        <v>4</v>
      </c>
      <c r="O17" s="11">
        <v>5</v>
      </c>
      <c r="P17" s="11">
        <v>95</v>
      </c>
      <c r="Q17" s="11">
        <v>41</v>
      </c>
      <c r="R17" s="2">
        <v>2</v>
      </c>
      <c r="S17" s="2">
        <v>0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f>SUM(B13:B17)</f>
        <v>639</v>
      </c>
      <c r="C18" s="3">
        <f t="shared" ref="C18:N18" si="3">SUM(C13:C17)</f>
        <v>8</v>
      </c>
      <c r="D18" s="3">
        <f t="shared" si="3"/>
        <v>1</v>
      </c>
      <c r="E18" s="3">
        <f t="shared" si="3"/>
        <v>632</v>
      </c>
      <c r="F18" s="3">
        <f t="shared" si="3"/>
        <v>631</v>
      </c>
      <c r="G18" s="3">
        <f t="shared" si="3"/>
        <v>1</v>
      </c>
      <c r="H18" s="3">
        <f t="shared" si="3"/>
        <v>24</v>
      </c>
      <c r="I18" s="5">
        <v>4</v>
      </c>
      <c r="J18" s="3">
        <f t="shared" si="3"/>
        <v>260</v>
      </c>
      <c r="K18" s="5">
        <v>41</v>
      </c>
      <c r="L18" s="3">
        <f t="shared" si="3"/>
        <v>340</v>
      </c>
      <c r="M18" s="5">
        <v>54</v>
      </c>
      <c r="N18" s="3">
        <f t="shared" si="3"/>
        <v>7</v>
      </c>
      <c r="O18" s="5">
        <v>1</v>
      </c>
      <c r="P18" s="5">
        <v>99</v>
      </c>
      <c r="Q18" s="5">
        <v>45</v>
      </c>
      <c r="R18" s="3">
        <f>SUM(R13:R17)</f>
        <v>3</v>
      </c>
      <c r="S18" s="3">
        <f>SUM(S13:S17)</f>
        <v>1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54</v>
      </c>
      <c r="C19" s="2">
        <v>1</v>
      </c>
      <c r="D19" s="2">
        <v>0</v>
      </c>
      <c r="E19" s="2">
        <v>53</v>
      </c>
      <c r="F19" s="2">
        <v>53</v>
      </c>
      <c r="G19" s="2">
        <v>0</v>
      </c>
      <c r="H19" s="2">
        <v>5</v>
      </c>
      <c r="I19" s="11">
        <v>9</v>
      </c>
      <c r="J19" s="2">
        <v>30</v>
      </c>
      <c r="K19" s="11">
        <v>57</v>
      </c>
      <c r="L19" s="2">
        <v>18</v>
      </c>
      <c r="M19" s="11">
        <v>34</v>
      </c>
      <c r="N19" s="2">
        <v>0</v>
      </c>
      <c r="O19" s="11">
        <v>0</v>
      </c>
      <c r="P19" s="11">
        <v>100</v>
      </c>
      <c r="Q19" s="11">
        <v>66</v>
      </c>
      <c r="R19" s="2">
        <v>0</v>
      </c>
      <c r="S19" s="2">
        <v>0</v>
      </c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46</v>
      </c>
      <c r="C20" s="2">
        <v>0</v>
      </c>
      <c r="D20" s="2">
        <v>0</v>
      </c>
      <c r="E20" s="2">
        <v>46</v>
      </c>
      <c r="F20" s="2">
        <v>46</v>
      </c>
      <c r="G20" s="2">
        <v>0</v>
      </c>
      <c r="H20" s="2">
        <v>9</v>
      </c>
      <c r="I20" s="11">
        <v>20</v>
      </c>
      <c r="J20" s="2">
        <v>24</v>
      </c>
      <c r="K20" s="11">
        <v>52</v>
      </c>
      <c r="L20" s="2">
        <v>13</v>
      </c>
      <c r="M20" s="11">
        <v>28</v>
      </c>
      <c r="N20" s="2">
        <v>0</v>
      </c>
      <c r="O20" s="11">
        <v>0</v>
      </c>
      <c r="P20" s="11">
        <v>100</v>
      </c>
      <c r="Q20" s="11">
        <v>72</v>
      </c>
      <c r="R20" s="2">
        <v>0</v>
      </c>
      <c r="S20" s="2">
        <v>0</v>
      </c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f>SUM(B19:B20)</f>
        <v>100</v>
      </c>
      <c r="C21" s="3">
        <f t="shared" ref="C21:N21" si="4">SUM(C19:C20)</f>
        <v>1</v>
      </c>
      <c r="D21" s="3">
        <f t="shared" si="4"/>
        <v>0</v>
      </c>
      <c r="E21" s="3">
        <f t="shared" si="4"/>
        <v>99</v>
      </c>
      <c r="F21" s="3">
        <f t="shared" si="4"/>
        <v>99</v>
      </c>
      <c r="G21" s="3">
        <f t="shared" si="4"/>
        <v>0</v>
      </c>
      <c r="H21" s="3">
        <f t="shared" si="4"/>
        <v>14</v>
      </c>
      <c r="I21" s="5">
        <v>14</v>
      </c>
      <c r="J21" s="3">
        <f t="shared" si="4"/>
        <v>54</v>
      </c>
      <c r="K21" s="5">
        <v>55</v>
      </c>
      <c r="L21" s="3">
        <f t="shared" si="4"/>
        <v>31</v>
      </c>
      <c r="M21" s="5">
        <v>31</v>
      </c>
      <c r="N21" s="3">
        <f t="shared" si="4"/>
        <v>0</v>
      </c>
      <c r="O21" s="5">
        <f t="shared" si="1"/>
        <v>0</v>
      </c>
      <c r="P21" s="5">
        <f t="shared" ref="P21" si="5">(H21+J21+L21)/E21*100</f>
        <v>100</v>
      </c>
      <c r="Q21" s="5">
        <v>69</v>
      </c>
      <c r="R21" s="3">
        <f>SUM(R19:R20)</f>
        <v>0</v>
      </c>
      <c r="S21" s="3">
        <f>SUM(S19:S20)</f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f>B12+B18+B21</f>
        <v>1557</v>
      </c>
      <c r="C22" s="7">
        <f t="shared" ref="C22:N22" si="6">C12+C18+C21</f>
        <v>13</v>
      </c>
      <c r="D22" s="7">
        <f t="shared" si="6"/>
        <v>6</v>
      </c>
      <c r="E22" s="7">
        <f t="shared" si="6"/>
        <v>1550</v>
      </c>
      <c r="F22" s="7">
        <f t="shared" si="6"/>
        <v>1333</v>
      </c>
      <c r="G22" s="7">
        <f t="shared" si="6"/>
        <v>1</v>
      </c>
      <c r="H22" s="7">
        <f t="shared" si="6"/>
        <v>133</v>
      </c>
      <c r="I22" s="8">
        <v>10</v>
      </c>
      <c r="J22" s="7">
        <f t="shared" si="6"/>
        <v>652</v>
      </c>
      <c r="K22" s="8">
        <v>49</v>
      </c>
      <c r="L22" s="7">
        <f t="shared" si="6"/>
        <v>537</v>
      </c>
      <c r="M22" s="8">
        <v>40</v>
      </c>
      <c r="N22" s="7">
        <f t="shared" si="6"/>
        <v>11</v>
      </c>
      <c r="O22" s="8">
        <v>0.8</v>
      </c>
      <c r="P22" s="24">
        <v>99</v>
      </c>
      <c r="Q22" s="8">
        <v>59</v>
      </c>
      <c r="R22" s="7">
        <f t="shared" ref="R22:S22" si="7">R12+R18+R21</f>
        <v>4</v>
      </c>
      <c r="S22" s="7">
        <f t="shared" si="7"/>
        <v>2</v>
      </c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4" spans="1:89">
      <c r="B24" s="47" t="s">
        <v>48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</sheetData>
  <mergeCells count="18">
    <mergeCell ref="B24:R24"/>
    <mergeCell ref="S4:S7"/>
    <mergeCell ref="H5:I6"/>
    <mergeCell ref="J5:K6"/>
    <mergeCell ref="L5:M6"/>
    <mergeCell ref="N5:O6"/>
    <mergeCell ref="P5:P7"/>
    <mergeCell ref="Q5:Q7"/>
    <mergeCell ref="F4:F7"/>
    <mergeCell ref="G4:G7"/>
    <mergeCell ref="H4:O4"/>
    <mergeCell ref="R4:R7"/>
    <mergeCell ref="A3:S3"/>
    <mergeCell ref="A4:A7"/>
    <mergeCell ref="B4:B7"/>
    <mergeCell ref="C4:C7"/>
    <mergeCell ref="D4:D7"/>
    <mergeCell ref="E4:E7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B18" sqref="B18:S19"/>
    </sheetView>
  </sheetViews>
  <sheetFormatPr defaultRowHeight="15"/>
  <cols>
    <col min="1" max="1" width="13.85546875" customWidth="1"/>
    <col min="2" max="2" width="6" style="33" customWidth="1"/>
    <col min="3" max="3" width="5.42578125" customWidth="1"/>
    <col min="4" max="4" width="5.85546875" customWidth="1"/>
    <col min="5" max="5" width="6.42578125" customWidth="1"/>
    <col min="6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50" t="s">
        <v>36</v>
      </c>
      <c r="G3" s="34" t="s">
        <v>37</v>
      </c>
      <c r="H3" s="46" t="s">
        <v>2</v>
      </c>
      <c r="I3" s="46"/>
      <c r="J3" s="46"/>
      <c r="K3" s="46"/>
      <c r="L3" s="46"/>
      <c r="M3" s="46"/>
      <c r="N3" s="46"/>
      <c r="O3" s="46"/>
      <c r="P3" s="32" t="s">
        <v>3</v>
      </c>
      <c r="Q3" s="3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51"/>
      <c r="G4" s="35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31</v>
      </c>
      <c r="O4" s="46"/>
      <c r="P4" s="46" t="s">
        <v>19</v>
      </c>
      <c r="Q4" s="46" t="s">
        <v>19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51"/>
      <c r="G5" s="35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52"/>
      <c r="G6" s="36"/>
      <c r="H6" s="32" t="s">
        <v>11</v>
      </c>
      <c r="I6" s="32" t="s">
        <v>12</v>
      </c>
      <c r="J6" s="32" t="s">
        <v>11</v>
      </c>
      <c r="K6" s="32" t="s">
        <v>12</v>
      </c>
      <c r="L6" s="32" t="s">
        <v>11</v>
      </c>
      <c r="M6" s="32" t="s">
        <v>12</v>
      </c>
      <c r="N6" s="32" t="s">
        <v>11</v>
      </c>
      <c r="O6" s="3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/>
      <c r="J7" s="2"/>
      <c r="K7" s="11"/>
      <c r="L7" s="2"/>
      <c r="M7" s="11"/>
      <c r="N7" s="2"/>
      <c r="O7" s="11"/>
      <c r="P7" s="11"/>
      <c r="Q7" s="11"/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/>
      <c r="J9" s="2"/>
      <c r="K9" s="11"/>
      <c r="L9" s="2"/>
      <c r="M9" s="11"/>
      <c r="N9" s="2"/>
      <c r="O9" s="11"/>
      <c r="P9" s="11"/>
      <c r="Q9" s="11"/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/>
      <c r="J10" s="2"/>
      <c r="K10" s="11"/>
      <c r="L10" s="2"/>
      <c r="M10" s="11"/>
      <c r="N10" s="2"/>
      <c r="O10" s="11"/>
      <c r="P10" s="11"/>
      <c r="Q10" s="11"/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D11" si="0">SUM(C7:C10)</f>
        <v>0</v>
      </c>
      <c r="D11" s="3">
        <f t="shared" si="0"/>
        <v>0</v>
      </c>
      <c r="E11" s="3">
        <f t="shared" ref="E11:N11" si="1">SUM(E7:E10)</f>
        <v>0</v>
      </c>
      <c r="F11" s="3">
        <f t="shared" si="1"/>
        <v>0</v>
      </c>
      <c r="G11" s="3"/>
      <c r="H11" s="3">
        <f t="shared" si="1"/>
        <v>0</v>
      </c>
      <c r="I11" s="5" t="e">
        <f>H11/(E11-E7)*100</f>
        <v>#DIV/0!</v>
      </c>
      <c r="J11" s="3">
        <f t="shared" si="1"/>
        <v>0</v>
      </c>
      <c r="K11" s="5" t="e">
        <f>J11/($E11-E7)*100</f>
        <v>#DIV/0!</v>
      </c>
      <c r="L11" s="3">
        <f t="shared" si="1"/>
        <v>0</v>
      </c>
      <c r="M11" s="5" t="e">
        <f>L11/($E11-E7)*100</f>
        <v>#DIV/0!</v>
      </c>
      <c r="N11" s="3">
        <f t="shared" si="1"/>
        <v>0</v>
      </c>
      <c r="O11" s="5" t="e">
        <f t="shared" ref="O11:O20" si="2">N11/$E11*100</f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/>
      <c r="J12" s="2"/>
      <c r="K12" s="11"/>
      <c r="L12" s="2"/>
      <c r="M12" s="11"/>
      <c r="N12" s="2"/>
      <c r="O12" s="11"/>
      <c r="P12" s="11"/>
      <c r="Q12" s="11"/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/>
      <c r="J13" s="2"/>
      <c r="K13" s="11"/>
      <c r="L13" s="2"/>
      <c r="M13" s="11"/>
      <c r="N13" s="2"/>
      <c r="O13" s="11"/>
      <c r="P13" s="11"/>
      <c r="Q13" s="11"/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/>
      <c r="J14" s="2"/>
      <c r="K14" s="11"/>
      <c r="L14" s="2"/>
      <c r="M14" s="11"/>
      <c r="N14" s="2"/>
      <c r="O14" s="11"/>
      <c r="P14" s="11"/>
      <c r="Q14" s="11"/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/>
      <c r="J15" s="2"/>
      <c r="K15" s="11"/>
      <c r="L15" s="2"/>
      <c r="M15" s="11"/>
      <c r="N15" s="2"/>
      <c r="O15" s="11"/>
      <c r="P15" s="11"/>
      <c r="Q15" s="11"/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/>
      <c r="J16" s="2"/>
      <c r="K16" s="11"/>
      <c r="L16" s="2"/>
      <c r="M16" s="11"/>
      <c r="N16" s="2"/>
      <c r="O16" s="11"/>
      <c r="P16" s="11"/>
      <c r="Q16" s="11"/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D17" si="4">SUM(C12:C16)</f>
        <v>0</v>
      </c>
      <c r="D17" s="3">
        <f t="shared" si="4"/>
        <v>0</v>
      </c>
      <c r="E17" s="3">
        <f t="shared" ref="E17:N17" si="5">SUM(E12:E16)</f>
        <v>0</v>
      </c>
      <c r="F17" s="3">
        <f t="shared" si="5"/>
        <v>0</v>
      </c>
      <c r="G17" s="3"/>
      <c r="H17" s="3">
        <f t="shared" si="5"/>
        <v>0</v>
      </c>
      <c r="I17" s="5" t="e">
        <f>H17/E17*100</f>
        <v>#DIV/0!</v>
      </c>
      <c r="J17" s="3">
        <f t="shared" si="5"/>
        <v>0</v>
      </c>
      <c r="K17" s="5" t="e">
        <f t="shared" ref="K17:M20" si="6">J17/$E17*100</f>
        <v>#DIV/0!</v>
      </c>
      <c r="L17" s="3">
        <f t="shared" si="5"/>
        <v>0</v>
      </c>
      <c r="M17" s="5" t="e">
        <f t="shared" si="6"/>
        <v>#DIV/0!</v>
      </c>
      <c r="N17" s="3">
        <f t="shared" si="5"/>
        <v>0</v>
      </c>
      <c r="O17" s="5" t="e">
        <f t="shared" si="2"/>
        <v>#DIV/0!</v>
      </c>
      <c r="P17" s="5" t="e">
        <f>(H17+J17+L17)/E17*100</f>
        <v>#DIV/0!</v>
      </c>
      <c r="Q17" s="5" t="e">
        <f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/>
      <c r="J18" s="2"/>
      <c r="K18" s="11"/>
      <c r="L18" s="2"/>
      <c r="M18" s="11"/>
      <c r="N18" s="2"/>
      <c r="O18" s="11"/>
      <c r="P18" s="11"/>
      <c r="Q18" s="11"/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D20" si="7">SUM(C18:C19)</f>
        <v>0</v>
      </c>
      <c r="D20" s="3">
        <f t="shared" si="7"/>
        <v>0</v>
      </c>
      <c r="E20" s="3">
        <f t="shared" ref="E20:N20" si="8">SUM(E18:E19)</f>
        <v>0</v>
      </c>
      <c r="F20" s="3">
        <f t="shared" si="8"/>
        <v>0</v>
      </c>
      <c r="G20" s="3"/>
      <c r="H20" s="3">
        <f t="shared" si="8"/>
        <v>0</v>
      </c>
      <c r="I20" s="5" t="e">
        <f>H20/E20*100</f>
        <v>#DIV/0!</v>
      </c>
      <c r="J20" s="3">
        <f t="shared" si="8"/>
        <v>0</v>
      </c>
      <c r="K20" s="5" t="e">
        <f t="shared" si="6"/>
        <v>#DIV/0!</v>
      </c>
      <c r="L20" s="3">
        <f t="shared" si="8"/>
        <v>0</v>
      </c>
      <c r="M20" s="5" t="e">
        <f t="shared" si="6"/>
        <v>#DIV/0!</v>
      </c>
      <c r="N20" s="3">
        <f t="shared" si="8"/>
        <v>0</v>
      </c>
      <c r="O20" s="5" t="e">
        <f t="shared" si="2"/>
        <v>#DIV/0!</v>
      </c>
      <c r="P20" s="5" t="e">
        <f>(H20+J20+L20)/E20*100</f>
        <v>#DIV/0!</v>
      </c>
      <c r="Q20" s="5" t="e">
        <f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D21" si="9">C11+C17+C20</f>
        <v>0</v>
      </c>
      <c r="D21" s="7">
        <f t="shared" si="9"/>
        <v>0</v>
      </c>
      <c r="E21" s="7">
        <f t="shared" ref="E21:N21" si="10">E11+E17+E20</f>
        <v>0</v>
      </c>
      <c r="F21" s="7">
        <f t="shared" si="10"/>
        <v>0</v>
      </c>
      <c r="G21" s="7"/>
      <c r="H21" s="7">
        <f t="shared" si="10"/>
        <v>0</v>
      </c>
      <c r="I21" s="8" t="e">
        <f>H21/E21*100</f>
        <v>#DIV/0!</v>
      </c>
      <c r="J21" s="7">
        <f t="shared" si="10"/>
        <v>0</v>
      </c>
      <c r="K21" s="8" t="e">
        <f>J21/$E21*100</f>
        <v>#DIV/0!</v>
      </c>
      <c r="L21" s="7">
        <f t="shared" si="10"/>
        <v>0</v>
      </c>
      <c r="M21" s="8" t="e">
        <f>L21/$E21*100</f>
        <v>#DIV/0!</v>
      </c>
      <c r="N21" s="7">
        <f t="shared" si="10"/>
        <v>0</v>
      </c>
      <c r="O21" s="8" t="e">
        <f>N21/$E21*100</f>
        <v>#DIV/0!</v>
      </c>
      <c r="P21" s="8" t="e">
        <f>AVERAGE(P11,P17,P20)</f>
        <v>#DIV/0!</v>
      </c>
      <c r="Q21" s="8" t="e">
        <f>AVERAGE(Q11,Q17,Q20)</f>
        <v>#DIV/0!</v>
      </c>
      <c r="R21" s="7">
        <f t="shared" ref="R21:S21" si="11">R11+R17+R20</f>
        <v>0</v>
      </c>
      <c r="S21" s="7">
        <f t="shared" si="11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9" t="s">
        <v>32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</sheetData>
  <dataConsolidate>
    <dataRefs count="10">
      <dataRef ref="B7:S21" sheet="3 ч" r:id="rId1"/>
      <dataRef ref="B7:S21" sheet="3 ч" r:id="rId2"/>
      <dataRef ref="B7:S21" sheet="3 ч" r:id="rId3"/>
      <dataRef ref="B7:S21" sheet="3 ч" r:id="rId4"/>
      <dataRef ref="B7:S21" sheet="3 ч" r:id="rId5"/>
      <dataRef ref="B7:S21" sheet="3 ч" r:id="rId6"/>
      <dataRef ref="B8:S22" sheet="3 ч" r:id="rId7"/>
      <dataRef ref="B7:S21" sheet="3 ч" r:id="rId8"/>
      <dataRef ref="B7:S21" sheet="3 ч" r:id="rId9"/>
      <dataRef ref="B7:S21" sheet="4ч " r:id="rId10"/>
    </dataRefs>
  </dataConsolidate>
  <mergeCells count="17">
    <mergeCell ref="S3:S6"/>
    <mergeCell ref="B23:R23"/>
    <mergeCell ref="B2:R2"/>
    <mergeCell ref="H3:O3"/>
    <mergeCell ref="R3:R6"/>
    <mergeCell ref="H4:I5"/>
    <mergeCell ref="J4:K5"/>
    <mergeCell ref="L4:M5"/>
    <mergeCell ref="N4:O5"/>
    <mergeCell ref="P4:P6"/>
    <mergeCell ref="Q4:Q6"/>
    <mergeCell ref="F3:F6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G3" sqref="G3:G6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6" width="6.42578125" customWidth="1"/>
    <col min="7" max="7" width="4.42578125" customWidth="1"/>
    <col min="8" max="8" width="6.425781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46" t="s">
        <v>36</v>
      </c>
      <c r="G3" s="50" t="s">
        <v>37</v>
      </c>
      <c r="H3" s="46" t="s">
        <v>2</v>
      </c>
      <c r="I3" s="46"/>
      <c r="J3" s="46"/>
      <c r="K3" s="46"/>
      <c r="L3" s="46"/>
      <c r="M3" s="46"/>
      <c r="N3" s="46"/>
      <c r="O3" s="46"/>
      <c r="P3" s="22" t="s">
        <v>3</v>
      </c>
      <c r="Q3" s="2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46"/>
      <c r="G4" s="51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10</v>
      </c>
      <c r="O4" s="46"/>
      <c r="P4" s="46" t="s">
        <v>30</v>
      </c>
      <c r="Q4" s="46" t="s">
        <v>30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46"/>
      <c r="G5" s="51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46"/>
      <c r="G6" s="52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</sheetData>
  <dataConsolidate>
    <dataRefs count="9">
      <dataRef ref="B7:S21" sheet="4ч " r:id="rId1"/>
      <dataRef ref="B7:S21" sheet="4ч " r:id="rId2"/>
      <dataRef ref="B7:S21" sheet="4ч " r:id="rId3"/>
      <dataRef ref="B7:S21" sheet="4ч " r:id="rId4"/>
      <dataRef ref="B7:S21" sheet="4ч " r:id="rId5"/>
      <dataRef ref="B7:S21" sheet="4ч " r:id="rId6"/>
      <dataRef ref="B7:S21" sheet="4ч " r:id="rId7"/>
      <dataRef ref="B7:S21" sheet="4ч " r:id="rId8"/>
      <dataRef ref="B7:S21" sheet="4ч " r:id="rId9"/>
    </dataRefs>
  </dataConsolidate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F3:F6"/>
    <mergeCell ref="G3:G6"/>
    <mergeCell ref="H3:O3"/>
    <mergeCell ref="R3:R6"/>
    <mergeCell ref="B2:T2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H7" sqref="H7"/>
    </sheetView>
  </sheetViews>
  <sheetFormatPr defaultRowHeight="15"/>
  <cols>
    <col min="1" max="1" width="11.42578125" customWidth="1"/>
    <col min="2" max="2" width="10.140625" style="21" customWidth="1"/>
    <col min="3" max="3" width="8.140625" customWidth="1"/>
    <col min="4" max="4" width="11.85546875" customWidth="1"/>
    <col min="5" max="5" width="6.42578125" customWidth="1"/>
    <col min="6" max="6" width="5.7109375" customWidth="1"/>
    <col min="7" max="7" width="4.42578125" customWidth="1"/>
    <col min="8" max="8" width="6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46" t="s">
        <v>36</v>
      </c>
      <c r="G3" s="46" t="s">
        <v>37</v>
      </c>
      <c r="H3" s="46" t="s">
        <v>29</v>
      </c>
      <c r="I3" s="46"/>
      <c r="J3" s="46"/>
      <c r="K3" s="46"/>
      <c r="L3" s="46"/>
      <c r="M3" s="46"/>
      <c r="N3" s="46"/>
      <c r="O3" s="46"/>
      <c r="P3" s="22" t="s">
        <v>3</v>
      </c>
      <c r="Q3" s="2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46"/>
      <c r="G4" s="46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10</v>
      </c>
      <c r="O4" s="46"/>
      <c r="P4" s="46" t="s">
        <v>20</v>
      </c>
      <c r="Q4" s="46" t="s">
        <v>20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46"/>
      <c r="G5" s="46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46"/>
      <c r="G6" s="46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 ht="28.5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</sheetData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5" sqref="H5"/>
    </sheetView>
  </sheetViews>
  <sheetFormatPr defaultColWidth="10.28515625" defaultRowHeight="33.75" customHeight="1"/>
  <cols>
    <col min="1" max="1" width="18.140625" style="28" customWidth="1"/>
    <col min="2" max="2" width="15.5703125" style="28" customWidth="1"/>
    <col min="3" max="3" width="15" style="28" customWidth="1"/>
    <col min="4" max="4" width="13.7109375" style="28" customWidth="1"/>
    <col min="5" max="6" width="10.28515625" style="28"/>
    <col min="7" max="7" width="13.42578125" style="28" customWidth="1"/>
    <col min="8" max="8" width="45.42578125" style="28" customWidth="1"/>
    <col min="9" max="16384" width="10.28515625" style="28"/>
  </cols>
  <sheetData>
    <row r="1" spans="1:8" ht="33.75" customHeight="1">
      <c r="A1" s="53" t="s">
        <v>43</v>
      </c>
      <c r="B1" s="54"/>
      <c r="C1" s="54"/>
      <c r="D1" s="54"/>
      <c r="E1" s="54"/>
      <c r="F1" s="54"/>
      <c r="G1" s="54"/>
      <c r="H1" s="54"/>
    </row>
    <row r="2" spans="1:8" ht="33.75" customHeight="1">
      <c r="A2" s="54"/>
      <c r="B2" s="54"/>
      <c r="C2" s="54"/>
      <c r="D2" s="54"/>
      <c r="E2" s="54"/>
      <c r="F2" s="54"/>
      <c r="G2" s="54"/>
      <c r="H2" s="54"/>
    </row>
    <row r="4" spans="1:8" ht="33.75" customHeight="1">
      <c r="A4" s="23" t="s">
        <v>21</v>
      </c>
      <c r="B4" s="23" t="s">
        <v>25</v>
      </c>
      <c r="C4" s="23" t="s">
        <v>26</v>
      </c>
      <c r="D4" s="23" t="s">
        <v>27</v>
      </c>
      <c r="E4" s="23" t="s">
        <v>22</v>
      </c>
      <c r="F4" s="23" t="s">
        <v>23</v>
      </c>
      <c r="G4" s="23" t="s">
        <v>24</v>
      </c>
      <c r="H4" s="23" t="s">
        <v>28</v>
      </c>
    </row>
    <row r="5" spans="1:8" ht="91.5" customHeight="1">
      <c r="A5" s="25"/>
      <c r="B5" s="25"/>
      <c r="C5" s="25"/>
      <c r="D5" s="25"/>
      <c r="E5" s="25"/>
      <c r="F5" s="25"/>
      <c r="G5" s="25"/>
      <c r="H5" s="26"/>
    </row>
    <row r="6" spans="1:8" ht="91.5" customHeight="1">
      <c r="A6" s="26"/>
      <c r="B6" s="26"/>
      <c r="C6" s="26"/>
      <c r="D6" s="29"/>
      <c r="E6" s="26"/>
      <c r="F6" s="26"/>
      <c r="G6" s="26"/>
      <c r="H6" s="26"/>
    </row>
    <row r="7" spans="1:8" ht="91.5" customHeight="1">
      <c r="A7" s="27"/>
      <c r="B7" s="27"/>
      <c r="C7" s="27"/>
      <c r="D7" s="27"/>
      <c r="E7" s="27"/>
      <c r="F7" s="27"/>
      <c r="G7" s="27"/>
      <c r="H7" s="27"/>
    </row>
    <row r="9" spans="1:8" ht="33.75" customHeight="1">
      <c r="A9" s="55"/>
      <c r="B9" s="55"/>
      <c r="C9" s="55"/>
      <c r="D9" s="55"/>
      <c r="E9" s="55"/>
      <c r="F9" s="55"/>
      <c r="G9" s="55"/>
      <c r="H9" s="55"/>
    </row>
  </sheetData>
  <mergeCells count="2">
    <mergeCell ref="A1:H2"/>
    <mergeCell ref="A9:H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ч</vt:lpstr>
      <vt:lpstr>2 ч</vt:lpstr>
      <vt:lpstr>3 ч</vt:lpstr>
      <vt:lpstr>4ч </vt:lpstr>
      <vt:lpstr>год</vt:lpstr>
      <vt:lpstr>усл. перевед</vt:lpstr>
      <vt:lpstr>'1 ч'!Область_печати</vt:lpstr>
      <vt:lpstr>'2 ч'!Область_печати</vt:lpstr>
      <vt:lpstr>'4ч '!Область_печати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2020-01-09T12:40:49Z</dcterms:modified>
</cp:coreProperties>
</file>