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showInkAnnotation="0" autoCompressPictures="0"/>
  <bookViews>
    <workbookView xWindow="-60" yWindow="-60" windowWidth="20610" windowHeight="11220" tabRatio="769"/>
  </bookViews>
  <sheets>
    <sheet name="Примерное меню" sheetId="21" r:id="rId1"/>
  </sheets>
  <definedNames>
    <definedName name="_xlnm.Print_Area" localSheetId="0">'Примерное меню'!$A$6:$L$235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2" i="21"/>
  <c r="H92"/>
  <c r="J56"/>
  <c r="C217"/>
  <c r="H56"/>
  <c r="I207"/>
  <c r="H207"/>
  <c r="D207"/>
  <c r="I187"/>
  <c r="K168"/>
  <c r="F168"/>
  <c r="J168"/>
  <c r="H187"/>
  <c r="G187"/>
  <c r="E187"/>
  <c r="L168"/>
  <c r="I150"/>
  <c r="L150"/>
  <c r="K134"/>
  <c r="J134"/>
  <c r="G134"/>
  <c r="F134"/>
  <c r="E134"/>
  <c r="D134"/>
  <c r="J112"/>
  <c r="I112"/>
  <c r="F112"/>
  <c r="D112"/>
  <c r="L92"/>
  <c r="G92"/>
  <c r="F92"/>
  <c r="E92"/>
  <c r="D92"/>
  <c r="C84"/>
  <c r="H75"/>
  <c r="I56"/>
  <c r="I168"/>
  <c r="D56"/>
  <c r="K47"/>
  <c r="H38"/>
  <c r="L38"/>
  <c r="J38"/>
  <c r="I38"/>
  <c r="G38"/>
  <c r="F38"/>
  <c r="D38"/>
  <c r="C75"/>
  <c r="C207"/>
  <c r="J75"/>
  <c r="K56"/>
  <c r="C65"/>
  <c r="C38"/>
  <c r="L56"/>
  <c r="H112"/>
  <c r="C112"/>
  <c r="C177"/>
  <c r="C196"/>
  <c r="J187"/>
  <c r="C187"/>
  <c r="C168"/>
  <c r="C159"/>
  <c r="C150"/>
  <c r="C143"/>
  <c r="C134"/>
  <c r="C121"/>
  <c r="C102"/>
  <c r="C92"/>
  <c r="C56"/>
  <c r="C47"/>
  <c r="D187" l="1"/>
  <c r="I134"/>
  <c r="I219" s="1"/>
  <c r="C85"/>
  <c r="L134"/>
  <c r="D168"/>
  <c r="E168"/>
  <c r="H65"/>
  <c r="H66" s="1"/>
  <c r="J102"/>
  <c r="G56"/>
  <c r="J150"/>
  <c r="J65"/>
  <c r="J66" s="1"/>
  <c r="F84"/>
  <c r="L112"/>
  <c r="G168"/>
  <c r="G121"/>
  <c r="E150"/>
  <c r="F196"/>
  <c r="I159"/>
  <c r="D217"/>
  <c r="H217"/>
  <c r="H218" s="1"/>
  <c r="L121"/>
  <c r="L122" s="1"/>
  <c r="K187"/>
  <c r="L187"/>
  <c r="G196"/>
  <c r="K196"/>
  <c r="G75"/>
  <c r="G143"/>
  <c r="C218"/>
  <c r="C48"/>
  <c r="J159"/>
  <c r="K177"/>
  <c r="K178" s="1"/>
  <c r="C66"/>
  <c r="C178"/>
  <c r="K38"/>
  <c r="K48" s="1"/>
  <c r="L47"/>
  <c r="L48" s="1"/>
  <c r="J47"/>
  <c r="J48" s="1"/>
  <c r="J196"/>
  <c r="J197" s="1"/>
  <c r="J177"/>
  <c r="J178" s="1"/>
  <c r="E38"/>
  <c r="F47"/>
  <c r="F48" s="1"/>
  <c r="E56"/>
  <c r="H47"/>
  <c r="H48" s="1"/>
  <c r="G47"/>
  <c r="C122"/>
  <c r="F102"/>
  <c r="D121"/>
  <c r="I121"/>
  <c r="I122" s="1"/>
  <c r="J121"/>
  <c r="J122" s="1"/>
  <c r="K121"/>
  <c r="D143"/>
  <c r="F143"/>
  <c r="F144" s="1"/>
  <c r="G150"/>
  <c r="J207"/>
  <c r="F159"/>
  <c r="H196"/>
  <c r="H197" s="1"/>
  <c r="H168"/>
  <c r="F207"/>
  <c r="L207"/>
  <c r="D177"/>
  <c r="D75"/>
  <c r="E112"/>
  <c r="E143"/>
  <c r="L143"/>
  <c r="H150"/>
  <c r="D159"/>
  <c r="E159"/>
  <c r="L159"/>
  <c r="L160" s="1"/>
  <c r="E207"/>
  <c r="E75"/>
  <c r="L75"/>
  <c r="E84"/>
  <c r="I196"/>
  <c r="I197" s="1"/>
  <c r="F65"/>
  <c r="C160"/>
  <c r="G65"/>
  <c r="I65"/>
  <c r="I66" s="1"/>
  <c r="K65"/>
  <c r="K66" s="1"/>
  <c r="L84"/>
  <c r="G84"/>
  <c r="K112"/>
  <c r="D47"/>
  <c r="I143"/>
  <c r="H143"/>
  <c r="J143"/>
  <c r="J144" s="1"/>
  <c r="K143"/>
  <c r="K144" s="1"/>
  <c r="D150"/>
  <c r="D196"/>
  <c r="K150"/>
  <c r="G159"/>
  <c r="H159"/>
  <c r="F217"/>
  <c r="E217"/>
  <c r="L217"/>
  <c r="F187"/>
  <c r="E196"/>
  <c r="E197" s="1"/>
  <c r="E177"/>
  <c r="G207"/>
  <c r="G177"/>
  <c r="F177"/>
  <c r="F178" s="1"/>
  <c r="L177"/>
  <c r="L178" s="1"/>
  <c r="F56"/>
  <c r="K207"/>
  <c r="I177"/>
  <c r="I75"/>
  <c r="I123" s="1"/>
  <c r="L65"/>
  <c r="L66" s="1"/>
  <c r="F75"/>
  <c r="K75"/>
  <c r="K92"/>
  <c r="K84"/>
  <c r="G102"/>
  <c r="H102"/>
  <c r="H103" s="1"/>
  <c r="G112"/>
  <c r="H134"/>
  <c r="K217"/>
  <c r="C103"/>
  <c r="C197"/>
  <c r="D65"/>
  <c r="F121"/>
  <c r="D84"/>
  <c r="H84"/>
  <c r="H85" s="1"/>
  <c r="J92"/>
  <c r="K102"/>
  <c r="E121"/>
  <c r="J217"/>
  <c r="I84"/>
  <c r="D102"/>
  <c r="E102"/>
  <c r="L102"/>
  <c r="L103" s="1"/>
  <c r="L196"/>
  <c r="G217"/>
  <c r="E47"/>
  <c r="C219"/>
  <c r="J84"/>
  <c r="J85" s="1"/>
  <c r="I102"/>
  <c r="I103" s="1"/>
  <c r="C124"/>
  <c r="C220"/>
  <c r="H121"/>
  <c r="H122" s="1"/>
  <c r="F150"/>
  <c r="I217"/>
  <c r="I218" s="1"/>
  <c r="C144"/>
  <c r="H177"/>
  <c r="K159"/>
  <c r="C123"/>
  <c r="H123"/>
  <c r="I47"/>
  <c r="E65"/>
  <c r="J160" l="1"/>
  <c r="D178"/>
  <c r="L144"/>
  <c r="E178"/>
  <c r="L123"/>
  <c r="K197"/>
  <c r="J103"/>
  <c r="D122"/>
  <c r="G197"/>
  <c r="G66"/>
  <c r="G144"/>
  <c r="D218"/>
  <c r="J219"/>
  <c r="G178"/>
  <c r="L219"/>
  <c r="L85"/>
  <c r="F197"/>
  <c r="F123"/>
  <c r="H223"/>
  <c r="H224" s="1"/>
  <c r="H225" s="1"/>
  <c r="G123"/>
  <c r="K219"/>
  <c r="I178"/>
  <c r="I226"/>
  <c r="I227" s="1"/>
  <c r="I228" s="1"/>
  <c r="H219"/>
  <c r="F85"/>
  <c r="K124"/>
  <c r="D48"/>
  <c r="K122"/>
  <c r="H144"/>
  <c r="D144"/>
  <c r="K218"/>
  <c r="G48"/>
  <c r="E85"/>
  <c r="F220"/>
  <c r="F103"/>
  <c r="G219"/>
  <c r="L218"/>
  <c r="L220"/>
  <c r="D160"/>
  <c r="E223"/>
  <c r="E224" s="1"/>
  <c r="E225" s="1"/>
  <c r="L223"/>
  <c r="L224" s="1"/>
  <c r="L225" s="1"/>
  <c r="E218"/>
  <c r="D123"/>
  <c r="K220"/>
  <c r="F223"/>
  <c r="F224" s="1"/>
  <c r="F225" s="1"/>
  <c r="E219"/>
  <c r="G85"/>
  <c r="E220"/>
  <c r="F124"/>
  <c r="F218"/>
  <c r="E123"/>
  <c r="J123"/>
  <c r="H220"/>
  <c r="D223"/>
  <c r="D224" s="1"/>
  <c r="D225" s="1"/>
  <c r="G218"/>
  <c r="G160"/>
  <c r="F66"/>
  <c r="H160"/>
  <c r="D226"/>
  <c r="E160"/>
  <c r="E144"/>
  <c r="I220"/>
  <c r="J226"/>
  <c r="J227" s="1"/>
  <c r="J228" s="1"/>
  <c r="J218"/>
  <c r="D124"/>
  <c r="K85"/>
  <c r="J124"/>
  <c r="D219"/>
  <c r="H124"/>
  <c r="K223"/>
  <c r="K224" s="1"/>
  <c r="K225" s="1"/>
  <c r="D197"/>
  <c r="H178"/>
  <c r="G103"/>
  <c r="J220"/>
  <c r="G223"/>
  <c r="G224" s="1"/>
  <c r="E234" s="1"/>
  <c r="D66"/>
  <c r="G226"/>
  <c r="J223"/>
  <c r="J224" s="1"/>
  <c r="I223"/>
  <c r="I224" s="1"/>
  <c r="I225" s="1"/>
  <c r="K123"/>
  <c r="G124"/>
  <c r="I85"/>
  <c r="G122"/>
  <c r="K103"/>
  <c r="E122"/>
  <c r="F122"/>
  <c r="E48"/>
  <c r="D103"/>
  <c r="G220"/>
  <c r="D85"/>
  <c r="F219"/>
  <c r="E124"/>
  <c r="E103"/>
  <c r="L124"/>
  <c r="L197"/>
  <c r="L226"/>
  <c r="F160"/>
  <c r="F226"/>
  <c r="D220"/>
  <c r="H226"/>
  <c r="K160"/>
  <c r="K226"/>
  <c r="I48"/>
  <c r="I124"/>
  <c r="I144" s="1"/>
  <c r="I160" s="1"/>
  <c r="E66"/>
  <c r="E226"/>
  <c r="J229" l="1"/>
  <c r="J230" s="1"/>
  <c r="J231" s="1"/>
  <c r="G227"/>
  <c r="E235" s="1"/>
  <c r="G229"/>
  <c r="G230" s="1"/>
  <c r="G225"/>
  <c r="D227"/>
  <c r="D229"/>
  <c r="D230" s="1"/>
  <c r="F227"/>
  <c r="F229"/>
  <c r="F230" s="1"/>
  <c r="L227"/>
  <c r="L229"/>
  <c r="L230" s="1"/>
  <c r="J225"/>
  <c r="H229"/>
  <c r="H230" s="1"/>
  <c r="H227"/>
  <c r="K229"/>
  <c r="K230" s="1"/>
  <c r="K227"/>
  <c r="E227"/>
  <c r="E229"/>
  <c r="E230" s="1"/>
  <c r="G231" l="1"/>
  <c r="G228"/>
  <c r="L231"/>
  <c r="D228"/>
  <c r="F231"/>
  <c r="F228"/>
  <c r="D231"/>
  <c r="L228"/>
  <c r="H228"/>
  <c r="H231"/>
  <c r="K228"/>
  <c r="K231"/>
  <c r="E231"/>
  <c r="E228"/>
</calcChain>
</file>

<file path=xl/sharedStrings.xml><?xml version="1.0" encoding="utf-8"?>
<sst xmlns="http://schemas.openxmlformats.org/spreadsheetml/2006/main" count="299" uniqueCount="143">
  <si>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</si>
  <si>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</si>
  <si>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</si>
  <si>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</si>
  <si>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</si>
  <si>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</si>
  <si>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</si>
  <si>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</si>
  <si>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</si>
  <si>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</si>
  <si>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</si>
  <si>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</si>
  <si>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В2</t>
  </si>
  <si>
    <t>С</t>
  </si>
  <si>
    <t>Са</t>
  </si>
  <si>
    <t>Р</t>
  </si>
  <si>
    <t>_Завтрак</t>
  </si>
  <si>
    <t>Суп молочный с макаронными изделиями</t>
  </si>
  <si>
    <t>Масло порциями</t>
  </si>
  <si>
    <t>15М</t>
  </si>
  <si>
    <t>Сыр порционный</t>
  </si>
  <si>
    <t>209М</t>
  </si>
  <si>
    <t>338М</t>
  </si>
  <si>
    <t>Фрукты по сезону</t>
  </si>
  <si>
    <t>377М</t>
  </si>
  <si>
    <t>Чай с сахаром с лимоном</t>
  </si>
  <si>
    <t>Батон "Домашний"</t>
  </si>
  <si>
    <t>Итого за _Завтрак</t>
  </si>
  <si>
    <t>Обед</t>
  </si>
  <si>
    <t>Закуска из овощей по сезону</t>
  </si>
  <si>
    <t>Борщ из свежей капусты со сметаной</t>
  </si>
  <si>
    <t>268М</t>
  </si>
  <si>
    <t>Биточек мясной</t>
  </si>
  <si>
    <t>302М</t>
  </si>
  <si>
    <t>Каша гречневая рассыпчатая</t>
  </si>
  <si>
    <t>342, 349М</t>
  </si>
  <si>
    <t>Компот плодово-ягодный</t>
  </si>
  <si>
    <t>Хлеб ржано-пшеничный</t>
  </si>
  <si>
    <t>Итого за Обед</t>
  </si>
  <si>
    <t>Всего за Понедельник-1</t>
  </si>
  <si>
    <t>День/неделя: Вторник-1</t>
  </si>
  <si>
    <t>284М</t>
  </si>
  <si>
    <t>Запеканка картофельная с мясом</t>
  </si>
  <si>
    <t>Печенье</t>
  </si>
  <si>
    <t>376М</t>
  </si>
  <si>
    <t>Чай с сахаром</t>
  </si>
  <si>
    <t>104М</t>
  </si>
  <si>
    <t>Суп картофельный с фрикадельками</t>
  </si>
  <si>
    <t>229М</t>
  </si>
  <si>
    <t xml:space="preserve">Рыба тушеная в томате с овощами </t>
  </si>
  <si>
    <t>128М</t>
  </si>
  <si>
    <t>Картофельное пюре</t>
  </si>
  <si>
    <t>Всего за Вторник-1</t>
  </si>
  <si>
    <t>День/неделя: Среда-1</t>
  </si>
  <si>
    <t>Каша пшеничная рассыпчатая</t>
  </si>
  <si>
    <t>Мармелад</t>
  </si>
  <si>
    <t>96М</t>
  </si>
  <si>
    <t>Рассольник "Ленинградский"</t>
  </si>
  <si>
    <t>291М</t>
  </si>
  <si>
    <t>Плов из филе птицы</t>
  </si>
  <si>
    <t>Всего за Среда-1</t>
  </si>
  <si>
    <t>День/неделя: Четверг-1</t>
  </si>
  <si>
    <t>224М</t>
  </si>
  <si>
    <t>Запеканка творожная с морковью с молочным соусом</t>
  </si>
  <si>
    <t>88М</t>
  </si>
  <si>
    <t>Щи из свежей капусты с картофелем и сметаной</t>
  </si>
  <si>
    <t>309М</t>
  </si>
  <si>
    <t>Макаронные изделия отварные</t>
  </si>
  <si>
    <t>Всего за Четверг-1</t>
  </si>
  <si>
    <t>День/неделя: Пятница-1</t>
  </si>
  <si>
    <t>260М</t>
  </si>
  <si>
    <t>Гуляш из свинины</t>
  </si>
  <si>
    <t>434М</t>
  </si>
  <si>
    <t>Булочка "Молочная"</t>
  </si>
  <si>
    <t>102М</t>
  </si>
  <si>
    <t>Суп картофельный с бобовыми (горох)</t>
  </si>
  <si>
    <t>290М</t>
  </si>
  <si>
    <t>Птица тушеная в сметанном соусе</t>
  </si>
  <si>
    <t>Всего за Пятница-1</t>
  </si>
  <si>
    <t>Итого за неделю в среднем завтрак</t>
  </si>
  <si>
    <t>Итого за неделю в среднем обед</t>
  </si>
  <si>
    <t>День/неделя: Понедельник-2</t>
  </si>
  <si>
    <t>239М</t>
  </si>
  <si>
    <t>Тефтели рыбные в сметанном соусе с томатом</t>
  </si>
  <si>
    <t>304М</t>
  </si>
  <si>
    <t>Рис отварной</t>
  </si>
  <si>
    <t>Борщ из свежей капусты с картофелем</t>
  </si>
  <si>
    <t>Сок фруктовый</t>
  </si>
  <si>
    <t>Всего за Понедельник-2</t>
  </si>
  <si>
    <t>День/неделя: Вторник-2</t>
  </si>
  <si>
    <t>Запеканка творожная с морковью с фруктовым соусом</t>
  </si>
  <si>
    <t>382М</t>
  </si>
  <si>
    <t>Какао с молоком</t>
  </si>
  <si>
    <t>98М</t>
  </si>
  <si>
    <t>Суп крестьянский с крупой (пшено)</t>
  </si>
  <si>
    <t>265М</t>
  </si>
  <si>
    <t>Всего за Вторник-2</t>
  </si>
  <si>
    <t>День/неделя: Среда-2</t>
  </si>
  <si>
    <t>Пряник</t>
  </si>
  <si>
    <t>234М</t>
  </si>
  <si>
    <t>Биточки рыбные с соусом сметанным</t>
  </si>
  <si>
    <t>310М</t>
  </si>
  <si>
    <t>Картофель отварной</t>
  </si>
  <si>
    <t>Всего за Среда-2</t>
  </si>
  <si>
    <t>День/неделя: Четверг-2</t>
  </si>
  <si>
    <t>278М</t>
  </si>
  <si>
    <t>Тефтели куриные со сметанным соусом</t>
  </si>
  <si>
    <t>101М</t>
  </si>
  <si>
    <t>Суп картофельный с крупой (рис)</t>
  </si>
  <si>
    <t>259М</t>
  </si>
  <si>
    <t>Жаркое по-домашнему</t>
  </si>
  <si>
    <t>Всего за Четверг-2</t>
  </si>
  <si>
    <t>День/неделя: Пятница-2</t>
  </si>
  <si>
    <t>175М</t>
  </si>
  <si>
    <t>Каша молочная "Дружба"</t>
  </si>
  <si>
    <t>Пирог чайный</t>
  </si>
  <si>
    <t>0,03-0,015</t>
  </si>
  <si>
    <t>114М</t>
  </si>
  <si>
    <t>Суп лапша с мясом птицы</t>
  </si>
  <si>
    <t>295М</t>
  </si>
  <si>
    <t>Котлеты рубленые из мяса птицы</t>
  </si>
  <si>
    <t>Всего за Пятница-2</t>
  </si>
  <si>
    <t>Итого за завтрак</t>
  </si>
  <si>
    <t>Среднее значение за завтрак</t>
  </si>
  <si>
    <t xml:space="preserve">ВыполнениеСанПиН 2020 </t>
  </si>
  <si>
    <t>Итого за обед</t>
  </si>
  <si>
    <t>Среднее значение за обед</t>
  </si>
  <si>
    <t>Итого день</t>
  </si>
  <si>
    <t>Среднее значение за день</t>
  </si>
  <si>
    <t xml:space="preserve">Потребность в пищевых веществах для обучающихся  7-11 лет по проекту СанПиН 2020 </t>
  </si>
  <si>
    <t>Распределение ЭЦ</t>
  </si>
  <si>
    <t>Норма</t>
  </si>
  <si>
    <t>Завтрак</t>
  </si>
  <si>
    <t>20-25%</t>
  </si>
  <si>
    <t>30-35%</t>
  </si>
  <si>
    <t>Плов</t>
  </si>
  <si>
    <t>Котлеты из свинины со сметанно-томатным соусом</t>
  </si>
  <si>
    <t>Тефтели</t>
  </si>
  <si>
    <t>Яйцо вареное</t>
  </si>
  <si>
    <t>Мясо тушеное</t>
  </si>
  <si>
    <t>256М</t>
  </si>
  <si>
    <t>Плов из свинины</t>
  </si>
  <si>
    <t>Примерное 2-х недельное меню МУП "Столовая №1 г. Ростова-на-Дону" на горячее питание 
для учащихся с 1 по 4 класс, завтрак стоимостью 76 руб. 45 коп., обед 107 руб. 03 коп. 
для муниципальных общеобразовательных школ Железнодорожного района
 2022 год</t>
  </si>
</sst>
</file>

<file path=xl/styles.xml><?xml version="1.0" encoding="utf-8"?>
<styleSheet xmlns="http://schemas.openxmlformats.org/spreadsheetml/2006/main">
  <numFmts count="2">
    <numFmt numFmtId="164" formatCode="0&quot;М&quot;"/>
    <numFmt numFmtId="165" formatCode="0&quot;М/ссж&quot;"/>
  </numFmts>
  <fonts count="18"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9">
    <xf numFmtId="0" fontId="0" fillId="0" borderId="0" xfId="0"/>
    <xf numFmtId="0" fontId="3" fillId="0" borderId="0" xfId="0" applyFont="1"/>
    <xf numFmtId="2" fontId="3" fillId="0" borderId="1" xfId="3" applyNumberFormat="1" applyFont="1" applyFill="1" applyBorder="1"/>
    <xf numFmtId="0" fontId="5" fillId="0" borderId="0" xfId="0" applyFont="1"/>
    <xf numFmtId="0" fontId="3" fillId="2" borderId="0" xfId="0" applyFont="1" applyFill="1"/>
    <xf numFmtId="0" fontId="7" fillId="0" borderId="1" xfId="0" applyFont="1" applyFill="1" applyBorder="1" applyAlignment="1">
      <alignment horizontal="center"/>
    </xf>
    <xf numFmtId="164" fontId="3" fillId="2" borderId="1" xfId="3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left" vertical="center" wrapText="1"/>
    </xf>
    <xf numFmtId="1" fontId="3" fillId="2" borderId="1" xfId="3" applyNumberFormat="1" applyFont="1" applyFill="1" applyBorder="1" applyAlignment="1">
      <alignment horizontal="center" vertical="center" wrapText="1"/>
    </xf>
    <xf numFmtId="2" fontId="3" fillId="2" borderId="1" xfId="3" applyNumberFormat="1" applyFont="1" applyFill="1" applyBorder="1" applyAlignment="1">
      <alignment horizontal="center" vertical="center" wrapText="1"/>
    </xf>
    <xf numFmtId="2" fontId="3" fillId="0" borderId="1" xfId="3" applyNumberFormat="1" applyFont="1" applyFill="1" applyBorder="1" applyAlignment="1">
      <alignment horizontal="center" vertical="center" wrapText="1"/>
    </xf>
    <xf numFmtId="1" fontId="3" fillId="2" borderId="1" xfId="6" applyNumberFormat="1" applyFont="1" applyFill="1" applyBorder="1" applyAlignment="1">
      <alignment horizontal="center" vertical="center"/>
    </xf>
    <xf numFmtId="0" fontId="3" fillId="2" borderId="1" xfId="6" applyFont="1" applyFill="1" applyBorder="1" applyAlignment="1">
      <alignment horizontal="left" vertical="center"/>
    </xf>
    <xf numFmtId="2" fontId="3" fillId="2" borderId="1" xfId="6" applyNumberFormat="1" applyFont="1" applyFill="1" applyBorder="1" applyAlignment="1">
      <alignment horizontal="center" vertical="center"/>
    </xf>
    <xf numFmtId="2" fontId="3" fillId="0" borderId="1" xfId="6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2" fontId="3" fillId="2" borderId="1" xfId="6" applyNumberFormat="1" applyFont="1" applyFill="1" applyBorder="1" applyAlignment="1">
      <alignment horizontal="center" vertical="center" wrapText="1"/>
    </xf>
    <xf numFmtId="2" fontId="3" fillId="0" borderId="1" xfId="6" applyNumberFormat="1" applyFont="1" applyFill="1" applyBorder="1" applyAlignment="1">
      <alignment horizontal="center" vertical="center" wrapText="1"/>
    </xf>
    <xf numFmtId="1" fontId="2" fillId="2" borderId="1" xfId="3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left" vertical="center" wrapText="1"/>
    </xf>
    <xf numFmtId="1" fontId="3" fillId="2" borderId="1" xfId="5" applyNumberFormat="1" applyFont="1" applyFill="1" applyBorder="1" applyAlignment="1">
      <alignment horizontal="center" vertical="center" wrapText="1"/>
    </xf>
    <xf numFmtId="2" fontId="3" fillId="2" borderId="1" xfId="5" applyNumberFormat="1" applyFont="1" applyFill="1" applyBorder="1" applyAlignment="1">
      <alignment horizontal="center" vertical="center" wrapText="1"/>
    </xf>
    <xf numFmtId="2" fontId="3" fillId="0" borderId="1" xfId="5" applyNumberFormat="1" applyFont="1" applyFill="1" applyBorder="1" applyAlignment="1">
      <alignment horizontal="center" vertical="center" wrapText="1"/>
    </xf>
    <xf numFmtId="2" fontId="9" fillId="2" borderId="1" xfId="3" applyNumberFormat="1" applyFont="1" applyFill="1" applyBorder="1" applyAlignment="1">
      <alignment horizontal="center" vertical="center" wrapText="1"/>
    </xf>
    <xf numFmtId="2" fontId="9" fillId="0" borderId="1" xfId="3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1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164" fontId="3" fillId="0" borderId="1" xfId="3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left" vertical="center" wrapText="1"/>
    </xf>
    <xf numFmtId="1" fontId="3" fillId="0" borderId="1" xfId="5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vertical="center"/>
    </xf>
    <xf numFmtId="1" fontId="2" fillId="0" borderId="1" xfId="3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2" fontId="3" fillId="0" borderId="1" xfId="3" applyNumberFormat="1" applyFont="1" applyFill="1" applyBorder="1" applyAlignment="1">
      <alignment horizontal="center" vertical="center"/>
    </xf>
    <xf numFmtId="2" fontId="3" fillId="0" borderId="1" xfId="5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left" vertical="center"/>
    </xf>
    <xf numFmtId="1" fontId="3" fillId="0" borderId="1" xfId="6" applyNumberFormat="1" applyFont="1" applyFill="1" applyBorder="1" applyAlignment="1">
      <alignment horizontal="center" vertical="center"/>
    </xf>
    <xf numFmtId="2" fontId="3" fillId="0" borderId="1" xfId="2" applyNumberFormat="1" applyFont="1" applyFill="1" applyBorder="1" applyAlignment="1">
      <alignment horizontal="center" vertical="center" wrapText="1"/>
    </xf>
    <xf numFmtId="1" fontId="2" fillId="2" borderId="1" xfId="3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2" fontId="3" fillId="0" borderId="1" xfId="4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1" xfId="3" applyFont="1" applyBorder="1" applyAlignment="1">
      <alignment vertical="center"/>
    </xf>
    <xf numFmtId="1" fontId="2" fillId="0" borderId="1" xfId="3" applyNumberFormat="1" applyFont="1" applyBorder="1" applyAlignment="1">
      <alignment horizontal="center" vertical="center"/>
    </xf>
    <xf numFmtId="2" fontId="2" fillId="0" borderId="1" xfId="3" applyNumberFormat="1" applyFont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/>
    </xf>
    <xf numFmtId="2" fontId="9" fillId="6" borderId="2" xfId="0" applyNumberFormat="1" applyFont="1" applyFill="1" applyBorder="1" applyAlignment="1">
      <alignment horizontal="center"/>
    </xf>
    <xf numFmtId="2" fontId="9" fillId="7" borderId="2" xfId="0" applyNumberFormat="1" applyFont="1" applyFill="1" applyBorder="1" applyAlignment="1">
      <alignment horizontal="center"/>
    </xf>
    <xf numFmtId="2" fontId="9" fillId="7" borderId="14" xfId="0" applyNumberFormat="1" applyFont="1" applyFill="1" applyBorder="1" applyAlignment="1">
      <alignment horizontal="center"/>
    </xf>
    <xf numFmtId="2" fontId="2" fillId="8" borderId="3" xfId="0" applyNumberFormat="1" applyFont="1" applyFill="1" applyBorder="1" applyAlignment="1">
      <alignment horizontal="center" vertical="center"/>
    </xf>
    <xf numFmtId="2" fontId="2" fillId="8" borderId="15" xfId="0" applyNumberFormat="1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/>
    </xf>
    <xf numFmtId="2" fontId="9" fillId="9" borderId="21" xfId="0" applyNumberFormat="1" applyFont="1" applyFill="1" applyBorder="1" applyAlignment="1">
      <alignment horizontal="center"/>
    </xf>
    <xf numFmtId="2" fontId="9" fillId="5" borderId="21" xfId="0" applyNumberFormat="1" applyFont="1" applyFill="1" applyBorder="1" applyAlignment="1">
      <alignment horizontal="center"/>
    </xf>
    <xf numFmtId="2" fontId="9" fillId="5" borderId="22" xfId="0" applyNumberFormat="1" applyFont="1" applyFill="1" applyBorder="1" applyAlignment="1">
      <alignment horizontal="center"/>
    </xf>
    <xf numFmtId="0" fontId="9" fillId="9" borderId="23" xfId="0" applyFont="1" applyFill="1" applyBorder="1" applyAlignment="1">
      <alignment horizontal="center" vertical="center"/>
    </xf>
    <xf numFmtId="2" fontId="9" fillId="9" borderId="2" xfId="0" applyNumberFormat="1" applyFont="1" applyFill="1" applyBorder="1" applyAlignment="1">
      <alignment horizontal="center"/>
    </xf>
    <xf numFmtId="2" fontId="9" fillId="5" borderId="2" xfId="0" applyNumberFormat="1" applyFont="1" applyFill="1" applyBorder="1" applyAlignment="1">
      <alignment horizontal="center"/>
    </xf>
    <xf numFmtId="2" fontId="9" fillId="5" borderId="24" xfId="0" applyNumberFormat="1" applyFont="1" applyFill="1" applyBorder="1" applyAlignment="1">
      <alignment horizontal="center"/>
    </xf>
    <xf numFmtId="2" fontId="2" fillId="8" borderId="6" xfId="0" applyNumberFormat="1" applyFont="1" applyFill="1" applyBorder="1" applyAlignment="1">
      <alignment horizontal="center" vertical="center"/>
    </xf>
    <xf numFmtId="2" fontId="9" fillId="9" borderId="30" xfId="0" applyNumberFormat="1" applyFont="1" applyFill="1" applyBorder="1" applyAlignment="1">
      <alignment horizontal="center"/>
    </xf>
    <xf numFmtId="2" fontId="9" fillId="5" borderId="30" xfId="0" applyNumberFormat="1" applyFont="1" applyFill="1" applyBorder="1" applyAlignment="1">
      <alignment horizontal="center"/>
    </xf>
    <xf numFmtId="2" fontId="9" fillId="5" borderId="31" xfId="0" applyNumberFormat="1" applyFont="1" applyFill="1" applyBorder="1" applyAlignment="1">
      <alignment horizontal="center"/>
    </xf>
    <xf numFmtId="0" fontId="9" fillId="9" borderId="32" xfId="0" applyFont="1" applyFill="1" applyBorder="1" applyAlignment="1">
      <alignment horizontal="center" vertical="center"/>
    </xf>
    <xf numFmtId="2" fontId="9" fillId="9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2" fontId="9" fillId="5" borderId="28" xfId="0" applyNumberFormat="1" applyFont="1" applyFill="1" applyBorder="1" applyAlignment="1">
      <alignment horizontal="center"/>
    </xf>
    <xf numFmtId="2" fontId="2" fillId="10" borderId="34" xfId="0" applyNumberFormat="1" applyFont="1" applyFill="1" applyBorder="1" applyAlignment="1">
      <alignment horizontal="center" vertical="center"/>
    </xf>
    <xf numFmtId="2" fontId="2" fillId="8" borderId="34" xfId="0" applyNumberFormat="1" applyFont="1" applyFill="1" applyBorder="1" applyAlignment="1">
      <alignment horizontal="center" vertical="center"/>
    </xf>
    <xf numFmtId="2" fontId="2" fillId="8" borderId="35" xfId="0" applyNumberFormat="1" applyFont="1" applyFill="1" applyBorder="1" applyAlignment="1">
      <alignment horizontal="center" vertical="center"/>
    </xf>
    <xf numFmtId="2" fontId="10" fillId="11" borderId="26" xfId="0" applyNumberFormat="1" applyFont="1" applyFill="1" applyBorder="1" applyAlignment="1">
      <alignment vertical="center"/>
    </xf>
    <xf numFmtId="2" fontId="10" fillId="11" borderId="27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2" fontId="11" fillId="0" borderId="2" xfId="0" applyNumberFormat="1" applyFont="1" applyBorder="1"/>
    <xf numFmtId="2" fontId="12" fillId="0" borderId="2" xfId="0" applyNumberFormat="1" applyFont="1" applyBorder="1"/>
    <xf numFmtId="2" fontId="11" fillId="0" borderId="0" xfId="0" applyNumberFormat="1" applyFont="1"/>
    <xf numFmtId="2" fontId="11" fillId="0" borderId="0" xfId="0" applyNumberFormat="1" applyFont="1" applyFill="1"/>
    <xf numFmtId="0" fontId="4" fillId="0" borderId="0" xfId="0" applyFont="1"/>
    <xf numFmtId="0" fontId="13" fillId="0" borderId="0" xfId="0" applyFont="1" applyAlignment="1">
      <alignment vertical="center"/>
    </xf>
    <xf numFmtId="2" fontId="13" fillId="0" borderId="1" xfId="3" applyNumberFormat="1" applyFont="1" applyFill="1" applyBorder="1"/>
    <xf numFmtId="0" fontId="14" fillId="0" borderId="0" xfId="0" applyFont="1"/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2" fontId="14" fillId="0" borderId="0" xfId="0" applyNumberFormat="1" applyFont="1"/>
    <xf numFmtId="2" fontId="14" fillId="0" borderId="0" xfId="0" applyNumberFormat="1" applyFont="1" applyFill="1"/>
    <xf numFmtId="2" fontId="4" fillId="0" borderId="0" xfId="0" applyNumberFormat="1" applyFont="1" applyAlignment="1"/>
    <xf numFmtId="0" fontId="3" fillId="0" borderId="1" xfId="5" applyFont="1" applyFill="1" applyBorder="1" applyAlignment="1">
      <alignment horizontal="left" vertical="center"/>
    </xf>
    <xf numFmtId="1" fontId="3" fillId="0" borderId="1" xfId="5" applyNumberFormat="1" applyFont="1" applyFill="1" applyBorder="1" applyAlignment="1">
      <alignment horizontal="center" vertical="center"/>
    </xf>
    <xf numFmtId="0" fontId="3" fillId="2" borderId="0" xfId="0" applyFont="1" applyFill="1" applyAlignment="1"/>
    <xf numFmtId="1" fontId="3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vertical="center" wrapText="1"/>
    </xf>
    <xf numFmtId="1" fontId="2" fillId="0" borderId="1" xfId="3" applyNumberFormat="1" applyFont="1" applyFill="1" applyBorder="1" applyAlignment="1">
      <alignment horizontal="center" vertical="center" wrapText="1"/>
    </xf>
    <xf numFmtId="1" fontId="2" fillId="3" borderId="1" xfId="3" applyNumberFormat="1" applyFont="1" applyFill="1" applyBorder="1" applyAlignment="1">
      <alignment horizontal="center" vertical="center" wrapText="1"/>
    </xf>
    <xf numFmtId="2" fontId="2" fillId="3" borderId="1" xfId="3" applyNumberFormat="1" applyFont="1" applyFill="1" applyBorder="1" applyAlignment="1">
      <alignment horizontal="center" vertical="center" wrapText="1"/>
    </xf>
    <xf numFmtId="2" fontId="2" fillId="5" borderId="1" xfId="3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1" fontId="2" fillId="4" borderId="1" xfId="3" applyNumberFormat="1" applyFont="1" applyFill="1" applyBorder="1" applyAlignment="1">
      <alignment horizontal="center"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3" applyFont="1" applyFill="1" applyBorder="1" applyAlignment="1">
      <alignment vertical="center" wrapText="1"/>
    </xf>
    <xf numFmtId="0" fontId="9" fillId="2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wrapText="1"/>
    </xf>
    <xf numFmtId="1" fontId="3" fillId="0" borderId="1" xfId="6" applyNumberFormat="1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5" fillId="0" borderId="0" xfId="0" applyFont="1" applyFill="1"/>
    <xf numFmtId="164" fontId="7" fillId="2" borderId="1" xfId="3" applyNumberFormat="1" applyFont="1" applyFill="1" applyBorder="1" applyAlignment="1">
      <alignment horizontal="center" vertical="center" wrapText="1"/>
    </xf>
    <xf numFmtId="1" fontId="7" fillId="2" borderId="1" xfId="6" applyNumberFormat="1" applyFont="1" applyFill="1" applyBorder="1" applyAlignment="1">
      <alignment horizontal="center" vertical="center"/>
    </xf>
    <xf numFmtId="1" fontId="7" fillId="2" borderId="1" xfId="3" applyNumberFormat="1" applyFont="1" applyFill="1" applyBorder="1" applyAlignment="1">
      <alignment horizontal="center" vertical="center" wrapText="1"/>
    </xf>
    <xf numFmtId="164" fontId="7" fillId="2" borderId="1" xfId="2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164" fontId="7" fillId="2" borderId="1" xfId="5" applyNumberFormat="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 wrapText="1"/>
    </xf>
    <xf numFmtId="1" fontId="7" fillId="0" borderId="1" xfId="3" applyNumberFormat="1" applyFont="1" applyFill="1" applyBorder="1" applyAlignment="1">
      <alignment horizontal="center" vertical="center" wrapText="1"/>
    </xf>
    <xf numFmtId="164" fontId="7" fillId="0" borderId="1" xfId="3" applyNumberFormat="1" applyFont="1" applyFill="1" applyBorder="1" applyAlignment="1">
      <alignment horizontal="center" vertical="center" wrapText="1"/>
    </xf>
    <xf numFmtId="164" fontId="7" fillId="0" borderId="1" xfId="5" applyNumberFormat="1" applyFont="1" applyFill="1" applyBorder="1" applyAlignment="1">
      <alignment horizontal="center" vertical="center"/>
    </xf>
    <xf numFmtId="164" fontId="7" fillId="0" borderId="1" xfId="5" applyNumberFormat="1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" fontId="7" fillId="0" borderId="1" xfId="6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center" vertical="center" wrapText="1"/>
    </xf>
    <xf numFmtId="2" fontId="3" fillId="0" borderId="1" xfId="3" applyNumberFormat="1" applyFont="1" applyFill="1" applyBorder="1" applyAlignment="1">
      <alignment vertical="center"/>
    </xf>
    <xf numFmtId="1" fontId="7" fillId="0" borderId="1" xfId="6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2" fontId="3" fillId="0" borderId="1" xfId="3" applyNumberFormat="1" applyFont="1" applyFill="1" applyBorder="1" applyAlignment="1">
      <alignment wrapText="1"/>
    </xf>
    <xf numFmtId="0" fontId="8" fillId="0" borderId="1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/>
    <xf numFmtId="2" fontId="5" fillId="0" borderId="1" xfId="0" applyNumberFormat="1" applyFont="1" applyFill="1" applyBorder="1"/>
    <xf numFmtId="2" fontId="2" fillId="0" borderId="1" xfId="0" applyNumberFormat="1" applyFont="1" applyBorder="1"/>
    <xf numFmtId="2" fontId="2" fillId="0" borderId="2" xfId="0" applyNumberFormat="1" applyFont="1" applyBorder="1"/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1" fontId="17" fillId="0" borderId="1" xfId="0" applyNumberFormat="1" applyFont="1" applyFill="1" applyBorder="1" applyAlignment="1">
      <alignment horizontal="center" vertical="center"/>
    </xf>
    <xf numFmtId="2" fontId="17" fillId="0" borderId="1" xfId="5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2" fontId="17" fillId="0" borderId="1" xfId="3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wrapText="1"/>
    </xf>
    <xf numFmtId="164" fontId="7" fillId="2" borderId="1" xfId="5" applyNumberFormat="1" applyFont="1" applyFill="1" applyBorder="1" applyAlignment="1">
      <alignment horizontal="center" vertical="center"/>
    </xf>
    <xf numFmtId="0" fontId="3" fillId="2" borderId="1" xfId="5" applyFont="1" applyFill="1" applyBorder="1" applyAlignment="1">
      <alignment horizontal="left" vertical="center"/>
    </xf>
    <xf numFmtId="1" fontId="3" fillId="2" borderId="1" xfId="5" applyNumberFormat="1" applyFont="1" applyFill="1" applyBorder="1" applyAlignment="1">
      <alignment horizontal="center" vertical="center"/>
    </xf>
    <xf numFmtId="2" fontId="3" fillId="2" borderId="1" xfId="5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1" fontId="17" fillId="0" borderId="1" xfId="0" applyNumberFormat="1" applyFont="1" applyBorder="1" applyAlignment="1">
      <alignment horizontal="center" vertical="center"/>
    </xf>
    <xf numFmtId="2" fontId="17" fillId="2" borderId="1" xfId="3" applyNumberFormat="1" applyFont="1" applyFill="1" applyBorder="1" applyAlignment="1">
      <alignment horizontal="center" vertical="center"/>
    </xf>
    <xf numFmtId="2" fontId="17" fillId="0" borderId="1" xfId="3" applyNumberFormat="1" applyFont="1" applyFill="1" applyBorder="1" applyAlignment="1">
      <alignment horizontal="center" vertical="center"/>
    </xf>
    <xf numFmtId="2" fontId="17" fillId="2" borderId="1" xfId="5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14" fillId="0" borderId="0" xfId="0" applyNumberFormat="1" applyFont="1" applyFill="1" applyAlignment="1">
      <alignment horizontal="right"/>
    </xf>
    <xf numFmtId="1" fontId="2" fillId="0" borderId="1" xfId="3" applyNumberFormat="1" applyFont="1" applyFill="1" applyBorder="1" applyAlignment="1">
      <alignment horizontal="center"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38" xfId="0" applyNumberFormat="1" applyFont="1" applyBorder="1" applyAlignment="1">
      <alignment horizontal="center"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left" vertical="center" wrapText="1"/>
    </xf>
    <xf numFmtId="0" fontId="2" fillId="4" borderId="1" xfId="3" applyFont="1" applyFill="1" applyBorder="1" applyAlignment="1">
      <alignment horizontal="left" vertical="center" wrapText="1"/>
    </xf>
    <xf numFmtId="0" fontId="9" fillId="10" borderId="33" xfId="0" applyFont="1" applyFill="1" applyBorder="1" applyAlignment="1">
      <alignment horizontal="right" vertical="center" wrapText="1"/>
    </xf>
    <xf numFmtId="0" fontId="9" fillId="10" borderId="34" xfId="0" applyFont="1" applyFill="1" applyBorder="1" applyAlignment="1">
      <alignment horizontal="right" vertical="center" wrapText="1"/>
    </xf>
    <xf numFmtId="0" fontId="9" fillId="9" borderId="30" xfId="0" applyFont="1" applyFill="1" applyBorder="1" applyAlignment="1">
      <alignment horizontal="right" vertical="center" wrapText="1"/>
    </xf>
    <xf numFmtId="0" fontId="9" fillId="9" borderId="19" xfId="0" applyFont="1" applyFill="1" applyBorder="1" applyAlignment="1">
      <alignment horizontal="right" vertical="center" wrapText="1"/>
    </xf>
    <xf numFmtId="0" fontId="9" fillId="9" borderId="20" xfId="0" applyFont="1" applyFill="1" applyBorder="1" applyAlignment="1">
      <alignment horizontal="right" vertical="center" wrapText="1"/>
    </xf>
    <xf numFmtId="0" fontId="9" fillId="8" borderId="16" xfId="0" applyFont="1" applyFill="1" applyBorder="1" applyAlignment="1">
      <alignment horizontal="right" vertical="center" wrapText="1"/>
    </xf>
    <xf numFmtId="0" fontId="9" fillId="8" borderId="9" xfId="0" applyFont="1" applyFill="1" applyBorder="1" applyAlignment="1">
      <alignment horizontal="right" vertical="center" wrapText="1"/>
    </xf>
    <xf numFmtId="0" fontId="9" fillId="8" borderId="17" xfId="0" applyFont="1" applyFill="1" applyBorder="1" applyAlignment="1">
      <alignment horizontal="right" vertical="center" wrapText="1"/>
    </xf>
    <xf numFmtId="0" fontId="9" fillId="9" borderId="5" xfId="0" applyFont="1" applyFill="1" applyBorder="1" applyAlignment="1">
      <alignment horizontal="right" vertical="center" wrapText="1"/>
    </xf>
    <xf numFmtId="0" fontId="9" fillId="9" borderId="11" xfId="0" applyFont="1" applyFill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8" borderId="29" xfId="0" applyFont="1" applyFill="1" applyBorder="1" applyAlignment="1">
      <alignment horizontal="right" vertical="center" wrapText="1"/>
    </xf>
    <xf numFmtId="0" fontId="9" fillId="11" borderId="36" xfId="0" applyFont="1" applyFill="1" applyBorder="1" applyAlignment="1">
      <alignment horizontal="right" vertical="center" wrapText="1"/>
    </xf>
    <xf numFmtId="0" fontId="9" fillId="11" borderId="37" xfId="0" applyFont="1" applyFill="1" applyBorder="1" applyAlignment="1">
      <alignment horizontal="right" vertical="center" wrapText="1"/>
    </xf>
    <xf numFmtId="0" fontId="9" fillId="11" borderId="25" xfId="0" applyFont="1" applyFill="1" applyBorder="1" applyAlignment="1">
      <alignment horizontal="right" vertical="center" wrapText="1"/>
    </xf>
    <xf numFmtId="0" fontId="9" fillId="6" borderId="7" xfId="0" applyFont="1" applyFill="1" applyBorder="1" applyAlignment="1">
      <alignment horizontal="right" vertical="center" wrapText="1"/>
    </xf>
    <xf numFmtId="0" fontId="9" fillId="6" borderId="12" xfId="0" applyFont="1" applyFill="1" applyBorder="1" applyAlignment="1">
      <alignment horizontal="right" vertical="center" wrapText="1"/>
    </xf>
    <xf numFmtId="0" fontId="9" fillId="6" borderId="5" xfId="0" applyFont="1" applyFill="1" applyBorder="1" applyAlignment="1">
      <alignment horizontal="right" vertical="center" wrapText="1"/>
    </xf>
    <xf numFmtId="0" fontId="9" fillId="6" borderId="11" xfId="0" applyFont="1" applyFill="1" applyBorder="1" applyAlignment="1">
      <alignment horizontal="right" vertical="center" wrapText="1"/>
    </xf>
    <xf numFmtId="0" fontId="9" fillId="9" borderId="1" xfId="0" applyFont="1" applyFill="1" applyBorder="1" applyAlignment="1">
      <alignment horizontal="right" vertical="center" wrapText="1"/>
    </xf>
    <xf numFmtId="2" fontId="5" fillId="0" borderId="0" xfId="0" applyNumberFormat="1" applyFont="1" applyFill="1" applyAlignment="1">
      <alignment horizontal="right"/>
    </xf>
    <xf numFmtId="2" fontId="14" fillId="0" borderId="0" xfId="0" applyNumberFormat="1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</cellXfs>
  <cellStyles count="7">
    <cellStyle name="Обычный" xfId="0" builtinId="0"/>
    <cellStyle name="Обычный_2 неделя" xfId="1"/>
    <cellStyle name="Обычный_Лист1" xfId="2"/>
    <cellStyle name="Обычный_Лист2" xfId="3"/>
    <cellStyle name="Обычный_Лист3" xfId="4"/>
    <cellStyle name="Обычный_ХЭХ 1С" xfId="5"/>
    <cellStyle name="Обычный_ХЭХ из 1С  (2)" xfId="6"/>
  </cellStyles>
  <dxfs count="23"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5"/>
  <sheetViews>
    <sheetView tabSelected="1" workbookViewId="0">
      <selection activeCell="I9" sqref="I9:L9"/>
    </sheetView>
  </sheetViews>
  <sheetFormatPr defaultColWidth="9" defaultRowHeight="18.75"/>
  <cols>
    <col min="1" max="1" width="9.140625" style="92" customWidth="1"/>
    <col min="2" max="2" width="38.42578125" style="91" customWidth="1"/>
    <col min="3" max="3" width="9.85546875" style="93" customWidth="1"/>
    <col min="4" max="4" width="9.85546875" style="94" customWidth="1"/>
    <col min="5" max="5" width="10.28515625" style="94" customWidth="1"/>
    <col min="6" max="6" width="9.85546875" style="94" customWidth="1"/>
    <col min="7" max="7" width="12.7109375" style="94" customWidth="1"/>
    <col min="8" max="8" width="8.5703125" style="95" customWidth="1"/>
    <col min="9" max="9" width="7" style="95" customWidth="1"/>
    <col min="10" max="10" width="8" style="95" customWidth="1"/>
    <col min="11" max="11" width="9.85546875" style="95" customWidth="1"/>
    <col min="12" max="12" width="11" style="95" customWidth="1"/>
    <col min="13" max="16384" width="9" style="91"/>
  </cols>
  <sheetData>
    <row r="2" spans="1:12">
      <c r="I2" s="232"/>
      <c r="J2" s="232"/>
      <c r="K2" s="232"/>
      <c r="L2" s="232"/>
    </row>
    <row r="3" spans="1:12">
      <c r="H3" s="192"/>
      <c r="I3" s="231"/>
      <c r="J3" s="231"/>
      <c r="K3" s="231"/>
      <c r="L3" s="231"/>
    </row>
    <row r="4" spans="1:12">
      <c r="I4" s="231"/>
      <c r="J4" s="231"/>
      <c r="K4" s="231"/>
      <c r="L4" s="231"/>
    </row>
    <row r="6" spans="1:12" s="88" customFormat="1">
      <c r="A6" s="188"/>
      <c r="B6" s="188"/>
      <c r="C6" s="188"/>
      <c r="D6" s="188"/>
      <c r="E6" s="190"/>
      <c r="F6" s="191"/>
      <c r="G6" s="190"/>
      <c r="H6" s="96"/>
      <c r="I6" s="96"/>
      <c r="J6" s="96"/>
      <c r="K6" s="188"/>
      <c r="L6" s="188"/>
    </row>
    <row r="7" spans="1:12" s="88" customFormat="1">
      <c r="A7" s="188"/>
      <c r="B7" s="234"/>
      <c r="C7" s="234"/>
      <c r="D7" s="234"/>
      <c r="E7" s="234"/>
      <c r="F7" s="234"/>
      <c r="G7" s="234"/>
      <c r="H7" s="234"/>
      <c r="I7" s="233"/>
      <c r="J7" s="233"/>
      <c r="K7" s="233"/>
      <c r="L7" s="233"/>
    </row>
    <row r="8" spans="1:12" s="88" customFormat="1">
      <c r="A8" s="188"/>
      <c r="B8" s="236"/>
      <c r="C8" s="236"/>
      <c r="D8" s="236"/>
      <c r="E8" s="236"/>
      <c r="F8" s="236"/>
      <c r="G8" s="236"/>
      <c r="H8" s="236"/>
      <c r="I8" s="233"/>
      <c r="J8" s="233"/>
      <c r="K8" s="233"/>
      <c r="L8" s="233"/>
    </row>
    <row r="9" spans="1:12" s="88" customFormat="1">
      <c r="A9" s="188"/>
      <c r="B9" s="234"/>
      <c r="C9" s="234"/>
      <c r="D9" s="234"/>
      <c r="E9" s="237"/>
      <c r="F9" s="237"/>
      <c r="G9" s="237"/>
      <c r="H9" s="237"/>
      <c r="I9" s="233"/>
      <c r="J9" s="233"/>
      <c r="K9" s="233"/>
      <c r="L9" s="233"/>
    </row>
    <row r="10" spans="1:12" s="88" customFormat="1">
      <c r="A10" s="188"/>
      <c r="B10" s="234"/>
      <c r="C10" s="234"/>
      <c r="D10" s="234"/>
      <c r="E10" s="234"/>
      <c r="F10" s="234"/>
      <c r="G10" s="234"/>
      <c r="H10" s="234"/>
      <c r="I10" s="234"/>
      <c r="J10" s="233"/>
      <c r="K10" s="233"/>
      <c r="L10" s="233"/>
    </row>
    <row r="11" spans="1:12" s="88" customFormat="1">
      <c r="A11" s="188"/>
      <c r="B11" s="235"/>
      <c r="C11" s="235"/>
      <c r="D11" s="235"/>
      <c r="E11" s="235"/>
      <c r="F11" s="235"/>
      <c r="G11" s="238"/>
      <c r="H11" s="238"/>
      <c r="I11" s="238"/>
      <c r="J11" s="238"/>
      <c r="K11" s="238"/>
      <c r="L11" s="238"/>
    </row>
    <row r="12" spans="1:12" s="88" customFormat="1">
      <c r="A12" s="188"/>
      <c r="B12" s="189"/>
      <c r="C12" s="189"/>
      <c r="D12" s="189"/>
      <c r="E12" s="189"/>
      <c r="F12" s="189"/>
      <c r="G12" s="189"/>
      <c r="H12" s="189"/>
      <c r="I12" s="233"/>
      <c r="J12" s="233"/>
      <c r="K12" s="233"/>
      <c r="L12" s="233"/>
    </row>
    <row r="13" spans="1:12" s="89" customFormat="1" ht="21" customHeight="1">
      <c r="A13" s="197" t="s">
        <v>142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</row>
    <row r="14" spans="1:12" s="89" customFormat="1" ht="15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</row>
    <row r="15" spans="1:12" s="89" customFormat="1" ht="15.75" customHeight="1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</row>
    <row r="16" spans="1:12" s="89" customFormat="1" ht="15.75" customHeight="1">
      <c r="A16" s="197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</row>
    <row r="17" spans="1:13" s="89" customFormat="1" ht="15.75" customHeight="1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</row>
    <row r="18" spans="1:13" s="89" customFormat="1" ht="15.75" customHeight="1">
      <c r="A18" s="197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</row>
    <row r="19" spans="1:13" s="89" customFormat="1" ht="15.75" customHeight="1">
      <c r="A19" s="197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1:13" s="89" customFormat="1" ht="15.75" customHeight="1">
      <c r="A20" s="197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</row>
    <row r="21" spans="1:13" s="89" customFormat="1" ht="0.75" customHeight="1">
      <c r="A21" s="197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spans="1:13" s="89" customFormat="1" ht="15.75" hidden="1" customHeight="1">
      <c r="A22" s="197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</row>
    <row r="23" spans="1:13" s="89" customFormat="1" ht="2.25" hidden="1" customHeight="1">
      <c r="A23" s="197"/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</row>
    <row r="24" spans="1:13" s="89" customFormat="1" ht="15.75" hidden="1" customHeight="1">
      <c r="A24" s="197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</row>
    <row r="25" spans="1:13" s="89" customFormat="1" ht="15.75" hidden="1" customHeight="1">
      <c r="A25" s="197"/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</row>
    <row r="26" spans="1:13" s="89" customFormat="1" ht="15.75" hidden="1" customHeight="1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87"/>
    </row>
    <row r="27" spans="1:13">
      <c r="A27" s="202" t="s">
        <v>0</v>
      </c>
      <c r="B27" s="202"/>
      <c r="C27" s="202"/>
      <c r="D27" s="202"/>
      <c r="E27" s="202"/>
      <c r="F27" s="202"/>
      <c r="G27" s="202"/>
      <c r="H27" s="90"/>
      <c r="I27" s="90"/>
      <c r="J27" s="90"/>
      <c r="K27" s="90"/>
      <c r="L27" s="90"/>
    </row>
    <row r="28" spans="1:13" s="121" customFormat="1" ht="15.75">
      <c r="A28" s="203" t="s">
        <v>1</v>
      </c>
      <c r="B28" s="203" t="s">
        <v>2</v>
      </c>
      <c r="C28" s="193" t="s">
        <v>3</v>
      </c>
      <c r="D28" s="194" t="s">
        <v>4</v>
      </c>
      <c r="E28" s="194"/>
      <c r="F28" s="194"/>
      <c r="G28" s="194" t="s">
        <v>5</v>
      </c>
      <c r="H28" s="194" t="s">
        <v>6</v>
      </c>
      <c r="I28" s="194"/>
      <c r="J28" s="194"/>
      <c r="K28" s="194" t="s">
        <v>7</v>
      </c>
      <c r="L28" s="194"/>
    </row>
    <row r="29" spans="1:13" s="121" customFormat="1" ht="28.5" customHeight="1">
      <c r="A29" s="203"/>
      <c r="B29" s="203"/>
      <c r="C29" s="193"/>
      <c r="D29" s="21" t="s">
        <v>8</v>
      </c>
      <c r="E29" s="21" t="s">
        <v>9</v>
      </c>
      <c r="F29" s="21" t="s">
        <v>10</v>
      </c>
      <c r="G29" s="194"/>
      <c r="H29" s="21" t="s">
        <v>11</v>
      </c>
      <c r="I29" s="21" t="s">
        <v>12</v>
      </c>
      <c r="J29" s="21" t="s">
        <v>13</v>
      </c>
      <c r="K29" s="21" t="s">
        <v>14</v>
      </c>
      <c r="L29" s="21" t="s">
        <v>15</v>
      </c>
    </row>
    <row r="30" spans="1:13" ht="19.5">
      <c r="A30" s="195" t="s">
        <v>16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</row>
    <row r="31" spans="1:13" s="4" customFormat="1" ht="31.5" customHeight="1">
      <c r="A31" s="122">
        <v>120</v>
      </c>
      <c r="B31" s="7" t="s">
        <v>17</v>
      </c>
      <c r="C31" s="8">
        <v>200</v>
      </c>
      <c r="D31" s="9">
        <v>4.3760000000000003</v>
      </c>
      <c r="E31" s="9">
        <v>3.7960000000000003</v>
      </c>
      <c r="F31" s="9">
        <v>14.363999999999999</v>
      </c>
      <c r="G31" s="9">
        <v>120</v>
      </c>
      <c r="H31" s="10">
        <v>0.108</v>
      </c>
      <c r="I31" s="10">
        <v>0.14799999999999999</v>
      </c>
      <c r="J31" s="10">
        <v>0.66</v>
      </c>
      <c r="K31" s="10">
        <v>110.4</v>
      </c>
      <c r="L31" s="10">
        <v>164.1</v>
      </c>
    </row>
    <row r="32" spans="1:13" s="4" customFormat="1" ht="15.75">
      <c r="A32" s="122">
        <v>14</v>
      </c>
      <c r="B32" s="7" t="s">
        <v>18</v>
      </c>
      <c r="C32" s="8">
        <v>10</v>
      </c>
      <c r="D32" s="9">
        <v>0.08</v>
      </c>
      <c r="E32" s="9">
        <v>6.25</v>
      </c>
      <c r="F32" s="9">
        <v>0.13</v>
      </c>
      <c r="G32" s="9">
        <v>66.09</v>
      </c>
      <c r="H32" s="10"/>
      <c r="I32" s="10">
        <v>0.01</v>
      </c>
      <c r="J32" s="10"/>
      <c r="K32" s="10">
        <v>2.4</v>
      </c>
      <c r="L32" s="10">
        <v>3</v>
      </c>
    </row>
    <row r="33" spans="1:12" s="4" customFormat="1" ht="15.75">
      <c r="A33" s="123" t="s">
        <v>19</v>
      </c>
      <c r="B33" s="12" t="s">
        <v>20</v>
      </c>
      <c r="C33" s="11">
        <v>15</v>
      </c>
      <c r="D33" s="13">
        <v>4</v>
      </c>
      <c r="E33" s="13">
        <v>3.9</v>
      </c>
      <c r="F33" s="13">
        <v>0</v>
      </c>
      <c r="G33" s="13">
        <v>54</v>
      </c>
      <c r="H33" s="14">
        <v>5.0000000000000001E-3</v>
      </c>
      <c r="I33" s="14">
        <v>0.09</v>
      </c>
      <c r="J33" s="14">
        <v>0.1</v>
      </c>
      <c r="K33" s="14">
        <v>82</v>
      </c>
      <c r="L33" s="14">
        <v>75</v>
      </c>
    </row>
    <row r="34" spans="1:12" s="4" customFormat="1" ht="15.75">
      <c r="A34" s="122" t="s">
        <v>21</v>
      </c>
      <c r="B34" s="7" t="s">
        <v>138</v>
      </c>
      <c r="C34" s="8">
        <v>40</v>
      </c>
      <c r="D34" s="9">
        <v>5.08</v>
      </c>
      <c r="E34" s="9">
        <v>4.5999999999999996</v>
      </c>
      <c r="F34" s="9">
        <v>0.28000000000000003</v>
      </c>
      <c r="G34" s="9">
        <v>63</v>
      </c>
      <c r="H34" s="10">
        <v>0.03</v>
      </c>
      <c r="I34" s="10">
        <v>0.03</v>
      </c>
      <c r="J34" s="10"/>
      <c r="K34" s="10">
        <v>22</v>
      </c>
      <c r="L34" s="10">
        <v>76.8</v>
      </c>
    </row>
    <row r="35" spans="1:12" s="4" customFormat="1" ht="15.75">
      <c r="A35" s="124" t="s">
        <v>22</v>
      </c>
      <c r="B35" s="7" t="s">
        <v>23</v>
      </c>
      <c r="C35" s="8">
        <v>100</v>
      </c>
      <c r="D35" s="9">
        <v>0.4</v>
      </c>
      <c r="E35" s="9">
        <v>0.2</v>
      </c>
      <c r="F35" s="9">
        <v>9.8000000000000007</v>
      </c>
      <c r="G35" s="9">
        <v>47</v>
      </c>
      <c r="H35" s="10">
        <v>0.04</v>
      </c>
      <c r="I35" s="10">
        <v>0.05</v>
      </c>
      <c r="J35" s="10">
        <v>10</v>
      </c>
      <c r="K35" s="10">
        <v>16</v>
      </c>
      <c r="L35" s="10">
        <v>11</v>
      </c>
    </row>
    <row r="36" spans="1:12" s="4" customFormat="1" ht="15.75">
      <c r="A36" s="125" t="s">
        <v>24</v>
      </c>
      <c r="B36" s="15" t="s">
        <v>25</v>
      </c>
      <c r="C36" s="16">
        <v>222</v>
      </c>
      <c r="D36" s="17">
        <v>0.13</v>
      </c>
      <c r="E36" s="17">
        <v>0.02</v>
      </c>
      <c r="F36" s="17">
        <v>15.2</v>
      </c>
      <c r="G36" s="17">
        <v>62</v>
      </c>
      <c r="H36" s="18"/>
      <c r="I36" s="18"/>
      <c r="J36" s="18">
        <v>2.83</v>
      </c>
      <c r="K36" s="18">
        <v>14.2</v>
      </c>
      <c r="L36" s="18">
        <v>4.4000000000000004</v>
      </c>
    </row>
    <row r="37" spans="1:12" s="4" customFormat="1" ht="15.75">
      <c r="A37" s="122"/>
      <c r="B37" s="15" t="s">
        <v>26</v>
      </c>
      <c r="C37" s="16">
        <v>40</v>
      </c>
      <c r="D37" s="17">
        <v>3.2</v>
      </c>
      <c r="E37" s="17">
        <v>0.79</v>
      </c>
      <c r="F37" s="17">
        <v>29.68</v>
      </c>
      <c r="G37" s="17">
        <v>104</v>
      </c>
      <c r="H37" s="18">
        <v>6.2000000000000006E-2</v>
      </c>
      <c r="I37" s="18"/>
      <c r="J37" s="18">
        <v>0.8</v>
      </c>
      <c r="K37" s="18">
        <v>18.044444444444444</v>
      </c>
      <c r="L37" s="18">
        <v>26</v>
      </c>
    </row>
    <row r="38" spans="1:12" s="4" customFormat="1" ht="15.75">
      <c r="A38" s="126"/>
      <c r="B38" s="19" t="s">
        <v>27</v>
      </c>
      <c r="C38" s="19">
        <f>SUM(C31:C37)</f>
        <v>627</v>
      </c>
      <c r="D38" s="20">
        <f t="shared" ref="D38:L38" si="0">SUM(D31:D37)</f>
        <v>17.266000000000002</v>
      </c>
      <c r="E38" s="20">
        <f t="shared" si="0"/>
        <v>19.555999999999997</v>
      </c>
      <c r="F38" s="20">
        <f t="shared" si="0"/>
        <v>69.454000000000008</v>
      </c>
      <c r="G38" s="20">
        <f t="shared" si="0"/>
        <v>516.09</v>
      </c>
      <c r="H38" s="21">
        <f t="shared" si="0"/>
        <v>0.24500000000000002</v>
      </c>
      <c r="I38" s="21">
        <f>SUM(I31:I37)</f>
        <v>0.32800000000000001</v>
      </c>
      <c r="J38" s="21">
        <f t="shared" si="0"/>
        <v>14.39</v>
      </c>
      <c r="K38" s="21">
        <f t="shared" si="0"/>
        <v>265.04444444444442</v>
      </c>
      <c r="L38" s="21">
        <f t="shared" si="0"/>
        <v>360.29999999999995</v>
      </c>
    </row>
    <row r="39" spans="1:12" s="4" customFormat="1" ht="15.75">
      <c r="A39" s="196" t="s">
        <v>28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</row>
    <row r="40" spans="1:12" s="4" customFormat="1" ht="15.75">
      <c r="A40" s="122"/>
      <c r="B40" s="7" t="s">
        <v>29</v>
      </c>
      <c r="C40" s="8">
        <v>60</v>
      </c>
      <c r="D40" s="9">
        <v>0.66</v>
      </c>
      <c r="E40" s="9">
        <v>0.12</v>
      </c>
      <c r="F40" s="9">
        <v>2.2799999999999998</v>
      </c>
      <c r="G40" s="9">
        <v>14.4</v>
      </c>
      <c r="H40" s="10">
        <v>3.5999999999999997E-2</v>
      </c>
      <c r="I40" s="10">
        <v>0.1</v>
      </c>
      <c r="J40" s="10">
        <v>11</v>
      </c>
      <c r="K40" s="10">
        <v>12.2</v>
      </c>
      <c r="L40" s="10">
        <v>15.6</v>
      </c>
    </row>
    <row r="41" spans="1:12" s="4" customFormat="1" ht="15.75">
      <c r="A41" s="127">
        <v>82</v>
      </c>
      <c r="B41" s="22" t="s">
        <v>30</v>
      </c>
      <c r="C41" s="23">
        <v>200</v>
      </c>
      <c r="D41" s="24">
        <v>1.4420000000000002</v>
      </c>
      <c r="E41" s="24">
        <v>6.9359999999999999</v>
      </c>
      <c r="F41" s="24">
        <v>8.5459999999999994</v>
      </c>
      <c r="G41" s="24">
        <v>83</v>
      </c>
      <c r="H41" s="25">
        <v>4.0000000000000008E-2</v>
      </c>
      <c r="I41" s="25">
        <v>7.6000000000000012E-2</v>
      </c>
      <c r="J41" s="25">
        <v>7.5400000000000009</v>
      </c>
      <c r="K41" s="25">
        <v>51</v>
      </c>
      <c r="L41" s="25">
        <v>135.95000000000002</v>
      </c>
    </row>
    <row r="42" spans="1:12" s="4" customFormat="1" ht="15.75">
      <c r="A42" s="122" t="s">
        <v>31</v>
      </c>
      <c r="B42" s="7" t="s">
        <v>32</v>
      </c>
      <c r="C42" s="8">
        <v>90</v>
      </c>
      <c r="D42" s="24">
        <v>11.303749999999999</v>
      </c>
      <c r="E42" s="24">
        <v>11.272500000000001</v>
      </c>
      <c r="F42" s="24">
        <v>0.10987499999999999</v>
      </c>
      <c r="G42" s="24">
        <v>147.375</v>
      </c>
      <c r="H42" s="25">
        <v>4.4999999999999998E-2</v>
      </c>
      <c r="I42" s="25">
        <v>0.10124999999999999</v>
      </c>
      <c r="J42" s="25">
        <v>0.20249999999999999</v>
      </c>
      <c r="K42" s="25">
        <v>38.56</v>
      </c>
      <c r="L42" s="25">
        <v>112.17375</v>
      </c>
    </row>
    <row r="43" spans="1:12" s="4" customFormat="1" ht="15.75">
      <c r="A43" s="122" t="s">
        <v>33</v>
      </c>
      <c r="B43" s="7" t="s">
        <v>34</v>
      </c>
      <c r="C43" s="8">
        <v>150</v>
      </c>
      <c r="D43" s="9">
        <v>5.9094999999999995</v>
      </c>
      <c r="E43" s="9">
        <v>6.0929999999999991</v>
      </c>
      <c r="F43" s="9">
        <v>38.641500000000001</v>
      </c>
      <c r="G43" s="9">
        <v>247.79999999999998</v>
      </c>
      <c r="H43" s="10">
        <v>0.13899999999999998</v>
      </c>
      <c r="I43" s="10">
        <v>0.15000000000000002</v>
      </c>
      <c r="J43" s="10"/>
      <c r="K43" s="10">
        <v>98.8</v>
      </c>
      <c r="L43" s="10">
        <v>243.75</v>
      </c>
    </row>
    <row r="44" spans="1:12" s="4" customFormat="1" ht="15.75">
      <c r="A44" s="138" t="s">
        <v>35</v>
      </c>
      <c r="B44" s="7" t="s">
        <v>36</v>
      </c>
      <c r="C44" s="8">
        <v>200</v>
      </c>
      <c r="D44" s="9">
        <v>0.16000000000000003</v>
      </c>
      <c r="E44" s="9">
        <v>0.16000000000000003</v>
      </c>
      <c r="F44" s="9">
        <v>27.8</v>
      </c>
      <c r="G44" s="9">
        <v>114.60000000000001</v>
      </c>
      <c r="H44" s="10">
        <v>1.2E-2</v>
      </c>
      <c r="I44" s="10">
        <v>8.0000000000000002E-3</v>
      </c>
      <c r="J44" s="10">
        <v>0.9</v>
      </c>
      <c r="K44" s="10">
        <v>91</v>
      </c>
      <c r="L44" s="10">
        <v>4.4000000000000004</v>
      </c>
    </row>
    <row r="45" spans="1:12" s="4" customFormat="1" ht="17.25" customHeight="1">
      <c r="A45" s="124"/>
      <c r="B45" s="7" t="s">
        <v>37</v>
      </c>
      <c r="C45" s="8">
        <v>20</v>
      </c>
      <c r="D45" s="9">
        <v>1.32</v>
      </c>
      <c r="E45" s="9">
        <v>0.24</v>
      </c>
      <c r="F45" s="9">
        <v>7.9279999999999999</v>
      </c>
      <c r="G45" s="9">
        <v>39.6</v>
      </c>
      <c r="H45" s="10">
        <v>3.4000000000000002E-2</v>
      </c>
      <c r="I45" s="10"/>
      <c r="J45" s="10">
        <v>0</v>
      </c>
      <c r="K45" s="10">
        <v>5.8</v>
      </c>
      <c r="L45" s="10">
        <v>30</v>
      </c>
    </row>
    <row r="46" spans="1:12" s="4" customFormat="1" ht="15.75">
      <c r="A46" s="122"/>
      <c r="B46" s="15" t="s">
        <v>26</v>
      </c>
      <c r="C46" s="16">
        <v>40</v>
      </c>
      <c r="D46" s="17">
        <v>3.2</v>
      </c>
      <c r="E46" s="17">
        <v>0.79</v>
      </c>
      <c r="F46" s="17">
        <v>29.68</v>
      </c>
      <c r="G46" s="17">
        <v>104</v>
      </c>
      <c r="H46" s="18">
        <v>6.2000000000000006E-2</v>
      </c>
      <c r="I46" s="18"/>
      <c r="J46" s="18">
        <v>0.8</v>
      </c>
      <c r="K46" s="18">
        <v>38.04</v>
      </c>
      <c r="L46" s="18">
        <v>26</v>
      </c>
    </row>
    <row r="47" spans="1:12" s="4" customFormat="1" ht="15.75">
      <c r="A47" s="140"/>
      <c r="B47" s="28" t="s">
        <v>38</v>
      </c>
      <c r="C47" s="48">
        <f t="shared" ref="C47:L47" si="1">SUM(C40:C46)</f>
        <v>760</v>
      </c>
      <c r="D47" s="26">
        <f>SUM(D40:D46)</f>
        <v>23.995249999999999</v>
      </c>
      <c r="E47" s="26">
        <f t="shared" si="1"/>
        <v>25.611499999999999</v>
      </c>
      <c r="F47" s="26">
        <f t="shared" si="1"/>
        <v>114.985375</v>
      </c>
      <c r="G47" s="26">
        <f t="shared" si="1"/>
        <v>750.77499999999998</v>
      </c>
      <c r="H47" s="27">
        <f t="shared" si="1"/>
        <v>0.36800000000000005</v>
      </c>
      <c r="I47" s="27">
        <f>SUM(I40:I46)</f>
        <v>0.43525000000000003</v>
      </c>
      <c r="J47" s="27">
        <f t="shared" si="1"/>
        <v>20.442499999999999</v>
      </c>
      <c r="K47" s="27">
        <f>SUM(K40:K46)</f>
        <v>335.40000000000003</v>
      </c>
      <c r="L47" s="27">
        <f t="shared" si="1"/>
        <v>567.87374999999997</v>
      </c>
    </row>
    <row r="48" spans="1:12" s="4" customFormat="1" ht="15.75">
      <c r="A48" s="128"/>
      <c r="B48" s="29" t="s">
        <v>39</v>
      </c>
      <c r="C48" s="19">
        <f t="shared" ref="C48:L48" si="2">C47+C38</f>
        <v>1387</v>
      </c>
      <c r="D48" s="20">
        <f t="shared" si="2"/>
        <v>41.261250000000004</v>
      </c>
      <c r="E48" s="20">
        <f t="shared" si="2"/>
        <v>45.167499999999997</v>
      </c>
      <c r="F48" s="20">
        <f t="shared" si="2"/>
        <v>184.43937500000001</v>
      </c>
      <c r="G48" s="20">
        <f t="shared" si="2"/>
        <v>1266.865</v>
      </c>
      <c r="H48" s="21">
        <f t="shared" si="2"/>
        <v>0.6130000000000001</v>
      </c>
      <c r="I48" s="21">
        <f>I47+I38</f>
        <v>0.76324999999999998</v>
      </c>
      <c r="J48" s="21">
        <f t="shared" si="2"/>
        <v>34.832499999999996</v>
      </c>
      <c r="K48" s="21">
        <f t="shared" si="2"/>
        <v>600.44444444444446</v>
      </c>
      <c r="L48" s="21">
        <f t="shared" si="2"/>
        <v>928.17374999999993</v>
      </c>
    </row>
    <row r="49" spans="1:12" s="4" customFormat="1" ht="15.75">
      <c r="A49" s="201" t="s">
        <v>40</v>
      </c>
      <c r="B49" s="201"/>
      <c r="C49" s="201"/>
      <c r="D49" s="201"/>
      <c r="E49" s="201"/>
      <c r="F49" s="201"/>
      <c r="G49" s="201"/>
      <c r="H49" s="2"/>
      <c r="I49" s="2"/>
      <c r="J49" s="2"/>
      <c r="K49" s="2"/>
      <c r="L49" s="2"/>
    </row>
    <row r="50" spans="1:12" s="4" customFormat="1" ht="15.75">
      <c r="A50" s="196" t="s">
        <v>16</v>
      </c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</row>
    <row r="51" spans="1:12" s="4" customFormat="1" ht="15.75">
      <c r="A51" s="129" t="s">
        <v>95</v>
      </c>
      <c r="B51" s="31" t="s">
        <v>135</v>
      </c>
      <c r="C51" s="30">
        <v>150</v>
      </c>
      <c r="D51" s="18">
        <v>12.62</v>
      </c>
      <c r="E51" s="18">
        <v>15.89</v>
      </c>
      <c r="F51" s="18">
        <v>19.8</v>
      </c>
      <c r="G51" s="18">
        <v>305</v>
      </c>
      <c r="H51" s="18">
        <v>0.16999999999999998</v>
      </c>
      <c r="I51" s="18">
        <v>0.25</v>
      </c>
      <c r="J51" s="18">
        <v>1.24</v>
      </c>
      <c r="K51" s="18">
        <v>142.44999999999999</v>
      </c>
      <c r="L51" s="18">
        <v>283.14999999999998</v>
      </c>
    </row>
    <row r="52" spans="1:12" s="4" customFormat="1" ht="15.75">
      <c r="A52" s="130" t="s">
        <v>22</v>
      </c>
      <c r="B52" s="33" t="s">
        <v>23</v>
      </c>
      <c r="C52" s="32">
        <v>100</v>
      </c>
      <c r="D52" s="10">
        <v>0.4</v>
      </c>
      <c r="E52" s="10">
        <v>0.2</v>
      </c>
      <c r="F52" s="10">
        <v>9.8000000000000007</v>
      </c>
      <c r="G52" s="10">
        <v>47</v>
      </c>
      <c r="H52" s="10">
        <v>0.04</v>
      </c>
      <c r="I52" s="10">
        <v>0.05</v>
      </c>
      <c r="J52" s="10">
        <v>10</v>
      </c>
      <c r="K52" s="10">
        <v>16</v>
      </c>
      <c r="L52" s="10">
        <v>11</v>
      </c>
    </row>
    <row r="53" spans="1:12" s="4" customFormat="1" ht="15.75">
      <c r="A53" s="131"/>
      <c r="B53" s="33" t="s">
        <v>43</v>
      </c>
      <c r="C53" s="32">
        <v>15</v>
      </c>
      <c r="D53" s="25">
        <v>1.125</v>
      </c>
      <c r="E53" s="25">
        <v>1.47</v>
      </c>
      <c r="F53" s="25">
        <v>9.16</v>
      </c>
      <c r="G53" s="25">
        <v>60.05</v>
      </c>
      <c r="H53" s="25"/>
      <c r="I53" s="25"/>
      <c r="J53" s="25">
        <v>0.1</v>
      </c>
      <c r="K53" s="25">
        <v>42</v>
      </c>
      <c r="L53" s="25">
        <v>33</v>
      </c>
    </row>
    <row r="54" spans="1:12" s="4" customFormat="1" ht="15.75">
      <c r="A54" s="125" t="s">
        <v>24</v>
      </c>
      <c r="B54" s="15" t="s">
        <v>25</v>
      </c>
      <c r="C54" s="16">
        <v>222</v>
      </c>
      <c r="D54" s="17">
        <v>0.13</v>
      </c>
      <c r="E54" s="17">
        <v>0.02</v>
      </c>
      <c r="F54" s="17">
        <v>15.2</v>
      </c>
      <c r="G54" s="17">
        <v>62</v>
      </c>
      <c r="H54" s="18"/>
      <c r="I54" s="18"/>
      <c r="J54" s="18">
        <v>2.83</v>
      </c>
      <c r="K54" s="18">
        <v>14.2</v>
      </c>
      <c r="L54" s="18">
        <v>4.4000000000000004</v>
      </c>
    </row>
    <row r="55" spans="1:12" s="4" customFormat="1" ht="15.75">
      <c r="A55" s="131"/>
      <c r="B55" s="35" t="s">
        <v>26</v>
      </c>
      <c r="C55" s="36">
        <v>40</v>
      </c>
      <c r="D55" s="18">
        <v>3.2</v>
      </c>
      <c r="E55" s="18">
        <v>0.79</v>
      </c>
      <c r="F55" s="18">
        <v>29.68</v>
      </c>
      <c r="G55" s="18">
        <v>104</v>
      </c>
      <c r="H55" s="18">
        <v>6.2000000000000006E-2</v>
      </c>
      <c r="I55" s="18"/>
      <c r="J55" s="18">
        <v>0.8</v>
      </c>
      <c r="K55" s="18">
        <v>18.044444444444444</v>
      </c>
      <c r="L55" s="18">
        <v>26</v>
      </c>
    </row>
    <row r="56" spans="1:12" s="4" customFormat="1" ht="15.75">
      <c r="A56" s="141"/>
      <c r="B56" s="44" t="s">
        <v>27</v>
      </c>
      <c r="C56" s="40">
        <f t="shared" ref="C56:L56" si="3">SUM(C51:C55)</f>
        <v>527</v>
      </c>
      <c r="D56" s="27">
        <f t="shared" si="3"/>
        <v>17.475000000000001</v>
      </c>
      <c r="E56" s="27">
        <f t="shared" si="3"/>
        <v>18.369999999999997</v>
      </c>
      <c r="F56" s="27">
        <f t="shared" si="3"/>
        <v>83.640000000000015</v>
      </c>
      <c r="G56" s="27">
        <f t="shared" si="3"/>
        <v>578.04999999999995</v>
      </c>
      <c r="H56" s="27">
        <f t="shared" si="3"/>
        <v>0.27200000000000002</v>
      </c>
      <c r="I56" s="27">
        <f t="shared" si="3"/>
        <v>0.3</v>
      </c>
      <c r="J56" s="27">
        <f t="shared" si="3"/>
        <v>14.97</v>
      </c>
      <c r="K56" s="27">
        <f t="shared" si="3"/>
        <v>232.69444444444443</v>
      </c>
      <c r="L56" s="27">
        <f t="shared" si="3"/>
        <v>357.54999999999995</v>
      </c>
    </row>
    <row r="57" spans="1:12" s="4" customFormat="1" ht="15.75">
      <c r="A57" s="200" t="s">
        <v>28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</row>
    <row r="58" spans="1:12" s="4" customFormat="1" ht="15.75">
      <c r="A58" s="34"/>
      <c r="B58" s="33" t="s">
        <v>29</v>
      </c>
      <c r="C58" s="32">
        <v>60</v>
      </c>
      <c r="D58" s="10">
        <v>0.66</v>
      </c>
      <c r="E58" s="10">
        <v>0.12</v>
      </c>
      <c r="F58" s="10">
        <v>2.2799999999999998</v>
      </c>
      <c r="G58" s="10">
        <v>14.4</v>
      </c>
      <c r="H58" s="10">
        <v>3.5999999999999997E-2</v>
      </c>
      <c r="I58" s="10">
        <v>0.1</v>
      </c>
      <c r="J58" s="10">
        <v>11</v>
      </c>
      <c r="K58" s="10">
        <v>12.2</v>
      </c>
      <c r="L58" s="10">
        <v>15.6</v>
      </c>
    </row>
    <row r="59" spans="1:12" s="99" customFormat="1" ht="15.75">
      <c r="A59" s="132" t="s">
        <v>46</v>
      </c>
      <c r="B59" s="97" t="s">
        <v>47</v>
      </c>
      <c r="C59" s="98">
        <v>235</v>
      </c>
      <c r="D59" s="43">
        <v>1.8437999999999999</v>
      </c>
      <c r="E59" s="43">
        <v>6.7799999999999994</v>
      </c>
      <c r="F59" s="43">
        <v>14.487749999999998</v>
      </c>
      <c r="G59" s="43">
        <v>106</v>
      </c>
      <c r="H59" s="43">
        <v>0.11279999999999998</v>
      </c>
      <c r="I59" s="43">
        <v>8.6999999999999994E-2</v>
      </c>
      <c r="J59" s="43">
        <v>4.43</v>
      </c>
      <c r="K59" s="43">
        <v>67.918000000000006</v>
      </c>
      <c r="L59" s="43">
        <v>115.60000000000001</v>
      </c>
    </row>
    <row r="60" spans="1:12" s="99" customFormat="1" ht="15.75">
      <c r="A60" s="132" t="s">
        <v>48</v>
      </c>
      <c r="B60" s="97" t="s">
        <v>49</v>
      </c>
      <c r="C60" s="98">
        <v>90</v>
      </c>
      <c r="D60" s="43">
        <v>12.75</v>
      </c>
      <c r="E60" s="43">
        <v>11.952</v>
      </c>
      <c r="F60" s="43">
        <v>3.8</v>
      </c>
      <c r="G60" s="43">
        <v>155</v>
      </c>
      <c r="H60" s="43">
        <v>0.05</v>
      </c>
      <c r="I60" s="43">
        <v>6.0000000000000005E-2</v>
      </c>
      <c r="J60" s="43">
        <v>0.73</v>
      </c>
      <c r="K60" s="43">
        <v>79.069999999999993</v>
      </c>
      <c r="L60" s="43">
        <v>262.19</v>
      </c>
    </row>
    <row r="61" spans="1:12" s="4" customFormat="1" ht="15.75">
      <c r="A61" s="133" t="s">
        <v>50</v>
      </c>
      <c r="B61" s="37" t="s">
        <v>51</v>
      </c>
      <c r="C61" s="38">
        <v>150</v>
      </c>
      <c r="D61" s="25">
        <v>3.2549999999999999</v>
      </c>
      <c r="E61" s="25">
        <v>5.6150000000000002</v>
      </c>
      <c r="F61" s="25">
        <v>18.884999999999998</v>
      </c>
      <c r="G61" s="25">
        <v>231.5</v>
      </c>
      <c r="H61" s="25">
        <v>0.1</v>
      </c>
      <c r="I61" s="25">
        <v>0.2</v>
      </c>
      <c r="J61" s="25">
        <v>2.9600000000000009</v>
      </c>
      <c r="K61" s="25">
        <v>69.16</v>
      </c>
      <c r="L61" s="25">
        <v>80.92</v>
      </c>
    </row>
    <row r="62" spans="1:12" s="49" customFormat="1" ht="15.75">
      <c r="A62" s="138" t="s">
        <v>35</v>
      </c>
      <c r="B62" s="33" t="s">
        <v>36</v>
      </c>
      <c r="C62" s="32">
        <v>200</v>
      </c>
      <c r="D62" s="10">
        <v>0.16000000000000003</v>
      </c>
      <c r="E62" s="10">
        <v>0.16000000000000003</v>
      </c>
      <c r="F62" s="10">
        <v>27.8</v>
      </c>
      <c r="G62" s="10">
        <v>114.60000000000001</v>
      </c>
      <c r="H62" s="10">
        <v>1.2E-2</v>
      </c>
      <c r="I62" s="10">
        <v>8.0000000000000002E-3</v>
      </c>
      <c r="J62" s="10">
        <v>0.9</v>
      </c>
      <c r="K62" s="10">
        <v>91</v>
      </c>
      <c r="L62" s="10">
        <v>4.4000000000000004</v>
      </c>
    </row>
    <row r="63" spans="1:12" s="4" customFormat="1" ht="15.75">
      <c r="A63" s="131"/>
      <c r="B63" s="35" t="s">
        <v>26</v>
      </c>
      <c r="C63" s="36">
        <v>40</v>
      </c>
      <c r="D63" s="18">
        <v>3.2</v>
      </c>
      <c r="E63" s="18">
        <v>0.79</v>
      </c>
      <c r="F63" s="18">
        <v>29.68</v>
      </c>
      <c r="G63" s="18">
        <v>104</v>
      </c>
      <c r="H63" s="18">
        <v>6.2000000000000006E-2</v>
      </c>
      <c r="I63" s="18"/>
      <c r="J63" s="18">
        <v>0.8</v>
      </c>
      <c r="K63" s="18">
        <v>18.044444444444444</v>
      </c>
      <c r="L63" s="18">
        <v>26</v>
      </c>
    </row>
    <row r="64" spans="1:12" s="4" customFormat="1" ht="17.25" customHeight="1">
      <c r="A64" s="130"/>
      <c r="B64" s="33" t="s">
        <v>37</v>
      </c>
      <c r="C64" s="32">
        <v>20</v>
      </c>
      <c r="D64" s="10">
        <v>1.32</v>
      </c>
      <c r="E64" s="10">
        <v>0.24</v>
      </c>
      <c r="F64" s="10">
        <v>7.9279999999999999</v>
      </c>
      <c r="G64" s="10">
        <v>39.6</v>
      </c>
      <c r="H64" s="10">
        <v>3.4000000000000002E-2</v>
      </c>
      <c r="I64" s="10"/>
      <c r="J64" s="10">
        <v>0</v>
      </c>
      <c r="K64" s="10">
        <v>5.8</v>
      </c>
      <c r="L64" s="10">
        <v>30</v>
      </c>
    </row>
    <row r="65" spans="1:12" s="4" customFormat="1" ht="15.75">
      <c r="A65" s="141"/>
      <c r="B65" s="44" t="s">
        <v>38</v>
      </c>
      <c r="C65" s="40">
        <f t="shared" ref="C65:L65" si="4">SUM(C58:C64)</f>
        <v>795</v>
      </c>
      <c r="D65" s="27">
        <f t="shared" si="4"/>
        <v>23.188800000000001</v>
      </c>
      <c r="E65" s="27">
        <f t="shared" si="4"/>
        <v>25.656999999999996</v>
      </c>
      <c r="F65" s="27">
        <f t="shared" si="4"/>
        <v>104.86075</v>
      </c>
      <c r="G65" s="27">
        <f t="shared" si="4"/>
        <v>765.1</v>
      </c>
      <c r="H65" s="27">
        <f t="shared" si="4"/>
        <v>0.40679999999999994</v>
      </c>
      <c r="I65" s="27">
        <f>SUM(I58:I64)</f>
        <v>0.45500000000000002</v>
      </c>
      <c r="J65" s="27">
        <f t="shared" si="4"/>
        <v>20.82</v>
      </c>
      <c r="K65" s="27">
        <f t="shared" si="4"/>
        <v>343.19244444444439</v>
      </c>
      <c r="L65" s="27">
        <f t="shared" si="4"/>
        <v>534.71</v>
      </c>
    </row>
    <row r="66" spans="1:12" s="4" customFormat="1" ht="15.75">
      <c r="A66" s="5"/>
      <c r="B66" s="39" t="s">
        <v>52</v>
      </c>
      <c r="C66" s="40">
        <f t="shared" ref="C66:L66" si="5">C65+C56</f>
        <v>1322</v>
      </c>
      <c r="D66" s="21">
        <f t="shared" si="5"/>
        <v>40.663800000000002</v>
      </c>
      <c r="E66" s="21">
        <f t="shared" si="5"/>
        <v>44.026999999999994</v>
      </c>
      <c r="F66" s="21">
        <f t="shared" si="5"/>
        <v>188.50075000000001</v>
      </c>
      <c r="G66" s="21">
        <f t="shared" si="5"/>
        <v>1343.15</v>
      </c>
      <c r="H66" s="21">
        <f t="shared" si="5"/>
        <v>0.67879999999999996</v>
      </c>
      <c r="I66" s="21">
        <f t="shared" si="5"/>
        <v>0.755</v>
      </c>
      <c r="J66" s="21">
        <f t="shared" si="5"/>
        <v>35.79</v>
      </c>
      <c r="K66" s="21">
        <f t="shared" si="5"/>
        <v>575.88688888888885</v>
      </c>
      <c r="L66" s="21">
        <f t="shared" si="5"/>
        <v>892.26</v>
      </c>
    </row>
    <row r="67" spans="1:12" s="4" customFormat="1" ht="15.75">
      <c r="A67" s="199" t="s">
        <v>53</v>
      </c>
      <c r="B67" s="199"/>
      <c r="C67" s="199"/>
      <c r="D67" s="199"/>
      <c r="E67" s="199"/>
      <c r="F67" s="199"/>
      <c r="G67" s="199"/>
      <c r="H67" s="2"/>
      <c r="I67" s="2"/>
      <c r="J67" s="2"/>
      <c r="K67" s="2"/>
      <c r="L67" s="2"/>
    </row>
    <row r="68" spans="1:12" s="4" customFormat="1" ht="15.75">
      <c r="A68" s="200" t="s">
        <v>16</v>
      </c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</row>
    <row r="69" spans="1:12" s="49" customFormat="1" ht="15.75">
      <c r="A69" s="142"/>
      <c r="B69" s="143" t="s">
        <v>29</v>
      </c>
      <c r="C69" s="41">
        <v>60</v>
      </c>
      <c r="D69" s="10">
        <v>0.66</v>
      </c>
      <c r="E69" s="10">
        <v>0.12</v>
      </c>
      <c r="F69" s="10">
        <v>2.2799999999999998</v>
      </c>
      <c r="G69" s="10">
        <v>14.4</v>
      </c>
      <c r="H69" s="10">
        <v>3.5999999999999997E-2</v>
      </c>
      <c r="I69" s="10">
        <v>0.1</v>
      </c>
      <c r="J69" s="10">
        <v>11</v>
      </c>
      <c r="K69" s="10">
        <v>12.2</v>
      </c>
      <c r="L69" s="10">
        <v>15.6</v>
      </c>
    </row>
    <row r="70" spans="1:12" s="167" customFormat="1" ht="31.5">
      <c r="A70" s="163" t="s">
        <v>31</v>
      </c>
      <c r="B70" s="164" t="s">
        <v>136</v>
      </c>
      <c r="C70" s="165">
        <v>90</v>
      </c>
      <c r="D70" s="166">
        <v>6.79</v>
      </c>
      <c r="E70" s="166">
        <v>13.487499999999999</v>
      </c>
      <c r="F70" s="166">
        <v>5.24</v>
      </c>
      <c r="G70" s="166">
        <v>137</v>
      </c>
      <c r="H70" s="166">
        <v>0.03</v>
      </c>
      <c r="I70" s="166">
        <v>0.1</v>
      </c>
      <c r="J70" s="166">
        <v>0.01</v>
      </c>
      <c r="K70" s="166">
        <v>20.399999999999999</v>
      </c>
      <c r="L70" s="166">
        <v>110.19</v>
      </c>
    </row>
    <row r="71" spans="1:12" s="49" customFormat="1" ht="15.75">
      <c r="A71" s="142" t="s">
        <v>33</v>
      </c>
      <c r="B71" s="143" t="s">
        <v>54</v>
      </c>
      <c r="C71" s="41">
        <v>150</v>
      </c>
      <c r="D71" s="42">
        <v>6.3150000000000004</v>
      </c>
      <c r="E71" s="42">
        <v>4.5045000000000002</v>
      </c>
      <c r="F71" s="42">
        <v>20.901</v>
      </c>
      <c r="G71" s="42">
        <v>221.25</v>
      </c>
      <c r="H71" s="42">
        <v>0.12299999999999998</v>
      </c>
      <c r="I71" s="42">
        <v>8.1000000000000003E-2</v>
      </c>
      <c r="J71" s="42"/>
      <c r="K71" s="42">
        <v>160.03</v>
      </c>
      <c r="L71" s="42">
        <v>211.96</v>
      </c>
    </row>
    <row r="72" spans="1:12" s="49" customFormat="1" ht="15.75">
      <c r="A72" s="144"/>
      <c r="B72" s="33" t="s">
        <v>55</v>
      </c>
      <c r="C72" s="32">
        <v>15</v>
      </c>
      <c r="D72" s="10">
        <v>1.4999999999999999E-2</v>
      </c>
      <c r="E72" s="10"/>
      <c r="F72" s="10">
        <v>7.9400000000000013</v>
      </c>
      <c r="G72" s="10">
        <v>48.15</v>
      </c>
      <c r="H72" s="10"/>
      <c r="I72" s="10">
        <v>0.01</v>
      </c>
      <c r="J72" s="10">
        <v>0.01</v>
      </c>
      <c r="K72" s="10">
        <v>4</v>
      </c>
      <c r="L72" s="10">
        <v>1</v>
      </c>
    </row>
    <row r="73" spans="1:12" s="49" customFormat="1" ht="15.75">
      <c r="A73" s="131"/>
      <c r="B73" s="35" t="s">
        <v>26</v>
      </c>
      <c r="C73" s="36">
        <v>40</v>
      </c>
      <c r="D73" s="18">
        <v>3.2</v>
      </c>
      <c r="E73" s="18">
        <v>0.79</v>
      </c>
      <c r="F73" s="18">
        <v>29.68</v>
      </c>
      <c r="G73" s="18">
        <v>104</v>
      </c>
      <c r="H73" s="18">
        <v>6.2000000000000006E-2</v>
      </c>
      <c r="I73" s="18"/>
      <c r="J73" s="18">
        <v>0.8</v>
      </c>
      <c r="K73" s="18">
        <v>18.044444444444444</v>
      </c>
      <c r="L73" s="18">
        <v>26</v>
      </c>
    </row>
    <row r="74" spans="1:12" s="49" customFormat="1" ht="15.75">
      <c r="A74" s="134" t="s">
        <v>24</v>
      </c>
      <c r="B74" s="35" t="s">
        <v>25</v>
      </c>
      <c r="C74" s="36">
        <v>222</v>
      </c>
      <c r="D74" s="18">
        <v>0.13</v>
      </c>
      <c r="E74" s="18">
        <v>0.02</v>
      </c>
      <c r="F74" s="18">
        <v>15.2</v>
      </c>
      <c r="G74" s="18">
        <v>62</v>
      </c>
      <c r="H74" s="18"/>
      <c r="I74" s="18"/>
      <c r="J74" s="18">
        <v>2.83</v>
      </c>
      <c r="K74" s="18">
        <v>14.2</v>
      </c>
      <c r="L74" s="18">
        <v>4.4000000000000004</v>
      </c>
    </row>
    <row r="75" spans="1:12" s="4" customFormat="1" ht="15.75">
      <c r="A75" s="141"/>
      <c r="B75" s="44" t="s">
        <v>27</v>
      </c>
      <c r="C75" s="40">
        <f t="shared" ref="C75:L75" si="6">SUM(C69:C74)</f>
        <v>577</v>
      </c>
      <c r="D75" s="27">
        <f t="shared" si="6"/>
        <v>17.11</v>
      </c>
      <c r="E75" s="27">
        <f t="shared" si="6"/>
        <v>18.921999999999997</v>
      </c>
      <c r="F75" s="27">
        <f t="shared" si="6"/>
        <v>81.241</v>
      </c>
      <c r="G75" s="27">
        <f t="shared" si="6"/>
        <v>586.79999999999995</v>
      </c>
      <c r="H75" s="27">
        <f t="shared" si="6"/>
        <v>0.251</v>
      </c>
      <c r="I75" s="27">
        <f>SUM(I69:I74)</f>
        <v>0.29100000000000004</v>
      </c>
      <c r="J75" s="27">
        <f t="shared" si="6"/>
        <v>14.65</v>
      </c>
      <c r="K75" s="27">
        <f t="shared" si="6"/>
        <v>228.87444444444444</v>
      </c>
      <c r="L75" s="27">
        <f t="shared" si="6"/>
        <v>369.15</v>
      </c>
    </row>
    <row r="76" spans="1:12" s="4" customFormat="1" ht="15.75">
      <c r="A76" s="200" t="s">
        <v>28</v>
      </c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</row>
    <row r="77" spans="1:12" s="49" customFormat="1" ht="15.75">
      <c r="A77" s="142"/>
      <c r="B77" s="143" t="s">
        <v>29</v>
      </c>
      <c r="C77" s="41">
        <v>60</v>
      </c>
      <c r="D77" s="10">
        <v>0.66</v>
      </c>
      <c r="E77" s="10">
        <v>0.12</v>
      </c>
      <c r="F77" s="10">
        <v>2.2799999999999998</v>
      </c>
      <c r="G77" s="10">
        <v>14.4</v>
      </c>
      <c r="H77" s="10">
        <v>3.5999999999999997E-2</v>
      </c>
      <c r="I77" s="10">
        <v>0.1</v>
      </c>
      <c r="J77" s="10">
        <v>5</v>
      </c>
      <c r="K77" s="10">
        <v>12.2</v>
      </c>
      <c r="L77" s="10">
        <v>15.6</v>
      </c>
    </row>
    <row r="78" spans="1:12" s="49" customFormat="1" ht="15.75">
      <c r="A78" s="142" t="s">
        <v>56</v>
      </c>
      <c r="B78" s="143" t="s">
        <v>57</v>
      </c>
      <c r="C78" s="41">
        <v>200</v>
      </c>
      <c r="D78" s="43">
        <v>1.6140000000000001</v>
      </c>
      <c r="E78" s="43">
        <v>8.1440000000000001</v>
      </c>
      <c r="F78" s="43">
        <v>9.5840000000000014</v>
      </c>
      <c r="G78" s="43">
        <v>171.60000000000002</v>
      </c>
      <c r="H78" s="43">
        <v>7.3999999999999996E-2</v>
      </c>
      <c r="I78" s="43">
        <v>9.2000000000000012E-2</v>
      </c>
      <c r="J78" s="43">
        <v>3.35</v>
      </c>
      <c r="K78" s="43">
        <v>116.6</v>
      </c>
      <c r="L78" s="43">
        <v>226.9</v>
      </c>
    </row>
    <row r="79" spans="1:12" s="49" customFormat="1" ht="15.75">
      <c r="A79" s="142" t="s">
        <v>58</v>
      </c>
      <c r="B79" s="143" t="s">
        <v>59</v>
      </c>
      <c r="C79" s="41">
        <v>150</v>
      </c>
      <c r="D79" s="43">
        <v>18.509999999999998</v>
      </c>
      <c r="E79" s="43">
        <v>16.71</v>
      </c>
      <c r="F79" s="43">
        <v>27.34</v>
      </c>
      <c r="G79" s="43">
        <v>274</v>
      </c>
      <c r="H79" s="43">
        <v>0.14000000000000001</v>
      </c>
      <c r="I79" s="43">
        <v>0.19</v>
      </c>
      <c r="J79" s="43">
        <v>2.9000000000000004</v>
      </c>
      <c r="K79" s="43">
        <v>67.069999999999993</v>
      </c>
      <c r="L79" s="43">
        <v>182</v>
      </c>
    </row>
    <row r="80" spans="1:12" s="49" customFormat="1" ht="15.75">
      <c r="A80" s="138" t="s">
        <v>35</v>
      </c>
      <c r="B80" s="33" t="s">
        <v>36</v>
      </c>
      <c r="C80" s="32">
        <v>200</v>
      </c>
      <c r="D80" s="10">
        <v>0.16000000000000003</v>
      </c>
      <c r="E80" s="10">
        <v>0.16000000000000003</v>
      </c>
      <c r="F80" s="10">
        <v>27.8</v>
      </c>
      <c r="G80" s="10">
        <v>114.60000000000001</v>
      </c>
      <c r="H80" s="10">
        <v>1.2E-2</v>
      </c>
      <c r="I80" s="10">
        <v>8.0000000000000002E-3</v>
      </c>
      <c r="J80" s="10">
        <v>0.9</v>
      </c>
      <c r="K80" s="10">
        <v>91</v>
      </c>
      <c r="L80" s="10">
        <v>4.4000000000000004</v>
      </c>
    </row>
    <row r="81" spans="1:12" s="49" customFormat="1" ht="15.75">
      <c r="A81" s="130" t="s">
        <v>22</v>
      </c>
      <c r="B81" s="33" t="s">
        <v>23</v>
      </c>
      <c r="C81" s="32">
        <v>100</v>
      </c>
      <c r="D81" s="10">
        <v>0.4</v>
      </c>
      <c r="E81" s="10">
        <v>0.2</v>
      </c>
      <c r="F81" s="10">
        <v>9.8000000000000007</v>
      </c>
      <c r="G81" s="10">
        <v>47</v>
      </c>
      <c r="H81" s="10">
        <v>0.04</v>
      </c>
      <c r="I81" s="10">
        <v>0.05</v>
      </c>
      <c r="J81" s="10">
        <v>7</v>
      </c>
      <c r="K81" s="10">
        <v>26</v>
      </c>
      <c r="L81" s="10">
        <v>11</v>
      </c>
    </row>
    <row r="82" spans="1:12" s="49" customFormat="1" ht="15.75">
      <c r="A82" s="131"/>
      <c r="B82" s="35" t="s">
        <v>26</v>
      </c>
      <c r="C82" s="36">
        <v>40</v>
      </c>
      <c r="D82" s="18">
        <v>3.2</v>
      </c>
      <c r="E82" s="18">
        <v>0.79</v>
      </c>
      <c r="F82" s="18">
        <v>29.68</v>
      </c>
      <c r="G82" s="18">
        <v>104</v>
      </c>
      <c r="H82" s="18">
        <v>6.2000000000000006E-2</v>
      </c>
      <c r="I82" s="18"/>
      <c r="J82" s="18">
        <v>0.8</v>
      </c>
      <c r="K82" s="18">
        <v>18.044444444444444</v>
      </c>
      <c r="L82" s="18">
        <v>26</v>
      </c>
    </row>
    <row r="83" spans="1:12" s="49" customFormat="1" ht="16.5" customHeight="1">
      <c r="A83" s="130"/>
      <c r="B83" s="33" t="s">
        <v>37</v>
      </c>
      <c r="C83" s="32">
        <v>20</v>
      </c>
      <c r="D83" s="10">
        <v>1.32</v>
      </c>
      <c r="E83" s="10">
        <v>0.24</v>
      </c>
      <c r="F83" s="10">
        <v>7.9279999999999999</v>
      </c>
      <c r="G83" s="10">
        <v>39.6</v>
      </c>
      <c r="H83" s="10">
        <v>3.4000000000000002E-2</v>
      </c>
      <c r="I83" s="10"/>
      <c r="J83" s="10">
        <v>0</v>
      </c>
      <c r="K83" s="10">
        <v>5.8</v>
      </c>
      <c r="L83" s="10">
        <v>30</v>
      </c>
    </row>
    <row r="84" spans="1:12" s="49" customFormat="1" ht="15.75">
      <c r="A84" s="141"/>
      <c r="B84" s="44" t="s">
        <v>38</v>
      </c>
      <c r="C84" s="40">
        <f>SUM(C77:C83)</f>
        <v>770</v>
      </c>
      <c r="D84" s="27">
        <f t="shared" ref="D84:L84" si="7">SUM(D77:D83)</f>
        <v>25.863999999999997</v>
      </c>
      <c r="E84" s="27">
        <f t="shared" si="7"/>
        <v>26.363999999999997</v>
      </c>
      <c r="F84" s="27">
        <f t="shared" si="7"/>
        <v>114.41200000000001</v>
      </c>
      <c r="G84" s="27">
        <f t="shared" si="7"/>
        <v>765.2</v>
      </c>
      <c r="H84" s="27">
        <f t="shared" si="7"/>
        <v>0.39800000000000002</v>
      </c>
      <c r="I84" s="27">
        <f>SUM(I77:I83)</f>
        <v>0.44</v>
      </c>
      <c r="J84" s="27">
        <f>SUM(J77:J83)</f>
        <v>19.95</v>
      </c>
      <c r="K84" s="27">
        <f t="shared" si="7"/>
        <v>336.71444444444444</v>
      </c>
      <c r="L84" s="27">
        <f t="shared" si="7"/>
        <v>495.9</v>
      </c>
    </row>
    <row r="85" spans="1:12" s="49" customFormat="1" ht="15.75">
      <c r="A85" s="44"/>
      <c r="B85" s="39" t="s">
        <v>60</v>
      </c>
      <c r="C85" s="40">
        <f t="shared" ref="C85:L85" si="8">C84+C75</f>
        <v>1347</v>
      </c>
      <c r="D85" s="21">
        <f t="shared" si="8"/>
        <v>42.973999999999997</v>
      </c>
      <c r="E85" s="21">
        <f t="shared" si="8"/>
        <v>45.285999999999994</v>
      </c>
      <c r="F85" s="21">
        <f t="shared" si="8"/>
        <v>195.65300000000002</v>
      </c>
      <c r="G85" s="21">
        <f t="shared" si="8"/>
        <v>1352</v>
      </c>
      <c r="H85" s="21">
        <f t="shared" si="8"/>
        <v>0.64900000000000002</v>
      </c>
      <c r="I85" s="21">
        <f t="shared" si="8"/>
        <v>0.73100000000000009</v>
      </c>
      <c r="J85" s="21">
        <f t="shared" si="8"/>
        <v>34.6</v>
      </c>
      <c r="K85" s="21">
        <f t="shared" si="8"/>
        <v>565.58888888888885</v>
      </c>
      <c r="L85" s="21">
        <f t="shared" si="8"/>
        <v>865.05</v>
      </c>
    </row>
    <row r="86" spans="1:12" s="49" customFormat="1" ht="14.1" customHeight="1">
      <c r="A86" s="199" t="s">
        <v>61</v>
      </c>
      <c r="B86" s="199"/>
      <c r="C86" s="199"/>
      <c r="D86" s="199"/>
      <c r="E86" s="199"/>
      <c r="F86" s="199"/>
      <c r="G86" s="199"/>
      <c r="H86" s="145"/>
      <c r="I86" s="145"/>
      <c r="J86" s="145"/>
      <c r="K86" s="145"/>
      <c r="L86" s="145"/>
    </row>
    <row r="87" spans="1:12" s="49" customFormat="1" ht="15.75">
      <c r="A87" s="200" t="s">
        <v>16</v>
      </c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</row>
    <row r="88" spans="1:12" s="49" customFormat="1" ht="31.5">
      <c r="A88" s="142" t="s">
        <v>62</v>
      </c>
      <c r="B88" s="139" t="s">
        <v>63</v>
      </c>
      <c r="C88" s="41">
        <v>200</v>
      </c>
      <c r="D88" s="25">
        <v>11.15625</v>
      </c>
      <c r="E88" s="25">
        <v>13.125</v>
      </c>
      <c r="F88" s="25">
        <v>27.009999999999998</v>
      </c>
      <c r="G88" s="25">
        <v>298.5</v>
      </c>
      <c r="H88" s="25">
        <v>0.18</v>
      </c>
      <c r="I88" s="25">
        <v>0.19999999999999998</v>
      </c>
      <c r="J88" s="25">
        <v>11.219999999999999</v>
      </c>
      <c r="K88" s="25">
        <v>120.35</v>
      </c>
      <c r="L88" s="25">
        <v>226.57499999999999</v>
      </c>
    </row>
    <row r="89" spans="1:12" s="49" customFormat="1" ht="15.75">
      <c r="A89" s="146" t="s">
        <v>19</v>
      </c>
      <c r="B89" s="45" t="s">
        <v>20</v>
      </c>
      <c r="C89" s="46">
        <v>15</v>
      </c>
      <c r="D89" s="14">
        <v>4</v>
      </c>
      <c r="E89" s="14">
        <v>3.9</v>
      </c>
      <c r="F89" s="14">
        <v>0</v>
      </c>
      <c r="G89" s="14">
        <v>54</v>
      </c>
      <c r="H89" s="14">
        <v>5.0000000000000001E-3</v>
      </c>
      <c r="I89" s="14">
        <v>0.09</v>
      </c>
      <c r="J89" s="14">
        <v>0.1</v>
      </c>
      <c r="K89" s="14">
        <v>82</v>
      </c>
      <c r="L89" s="14">
        <v>75</v>
      </c>
    </row>
    <row r="90" spans="1:12" s="49" customFormat="1" ht="15.75">
      <c r="A90" s="135" t="s">
        <v>44</v>
      </c>
      <c r="B90" s="35" t="s">
        <v>45</v>
      </c>
      <c r="C90" s="36">
        <v>215</v>
      </c>
      <c r="D90" s="47">
        <v>7.0000000000000007E-2</v>
      </c>
      <c r="E90" s="47">
        <v>0.02</v>
      </c>
      <c r="F90" s="47">
        <v>15</v>
      </c>
      <c r="G90" s="47">
        <v>60</v>
      </c>
      <c r="H90" s="47"/>
      <c r="I90" s="47"/>
      <c r="J90" s="47">
        <v>0.03</v>
      </c>
      <c r="K90" s="47">
        <v>11.1</v>
      </c>
      <c r="L90" s="47">
        <v>2.8</v>
      </c>
    </row>
    <row r="91" spans="1:12" s="49" customFormat="1" ht="15.75">
      <c r="A91" s="131"/>
      <c r="B91" s="35" t="s">
        <v>26</v>
      </c>
      <c r="C91" s="36">
        <v>40</v>
      </c>
      <c r="D91" s="18">
        <v>3.2</v>
      </c>
      <c r="E91" s="18">
        <v>0.79</v>
      </c>
      <c r="F91" s="18">
        <v>29.68</v>
      </c>
      <c r="G91" s="18">
        <v>104</v>
      </c>
      <c r="H91" s="18">
        <v>6.2000000000000006E-2</v>
      </c>
      <c r="I91" s="18"/>
      <c r="J91" s="18">
        <v>0.8</v>
      </c>
      <c r="K91" s="18">
        <v>18.044444444444444</v>
      </c>
      <c r="L91" s="18">
        <v>26</v>
      </c>
    </row>
    <row r="92" spans="1:12" s="49" customFormat="1" ht="15.75">
      <c r="A92" s="141"/>
      <c r="B92" s="44" t="s">
        <v>27</v>
      </c>
      <c r="C92" s="40">
        <f t="shared" ref="C92:L92" si="9">SUM(C88:C91)</f>
        <v>470</v>
      </c>
      <c r="D92" s="27">
        <f t="shared" si="9"/>
        <v>18.42625</v>
      </c>
      <c r="E92" s="27">
        <f t="shared" si="9"/>
        <v>17.834999999999997</v>
      </c>
      <c r="F92" s="27">
        <f t="shared" si="9"/>
        <v>71.69</v>
      </c>
      <c r="G92" s="27">
        <f t="shared" si="9"/>
        <v>516.5</v>
      </c>
      <c r="H92" s="27">
        <f t="shared" si="9"/>
        <v>0.247</v>
      </c>
      <c r="I92" s="27">
        <f t="shared" si="9"/>
        <v>0.28999999999999998</v>
      </c>
      <c r="J92" s="27">
        <f t="shared" si="9"/>
        <v>12.149999999999999</v>
      </c>
      <c r="K92" s="27">
        <f t="shared" si="9"/>
        <v>231.49444444444444</v>
      </c>
      <c r="L92" s="27">
        <f t="shared" si="9"/>
        <v>330.375</v>
      </c>
    </row>
    <row r="93" spans="1:12" s="49" customFormat="1" ht="15.75">
      <c r="A93" s="200" t="s">
        <v>28</v>
      </c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</row>
    <row r="94" spans="1:12" s="101" customFormat="1" ht="15.75">
      <c r="A94" s="147"/>
      <c r="B94" s="139" t="s">
        <v>29</v>
      </c>
      <c r="C94" s="100">
        <v>60</v>
      </c>
      <c r="D94" s="10">
        <v>0.66</v>
      </c>
      <c r="E94" s="10">
        <v>0.12</v>
      </c>
      <c r="F94" s="10">
        <v>2.2799999999999998</v>
      </c>
      <c r="G94" s="10">
        <v>14.4</v>
      </c>
      <c r="H94" s="10">
        <v>3.5999999999999997E-2</v>
      </c>
      <c r="I94" s="10">
        <v>0.1</v>
      </c>
      <c r="J94" s="10">
        <v>5</v>
      </c>
      <c r="K94" s="10">
        <v>12.2</v>
      </c>
      <c r="L94" s="10">
        <v>15.6</v>
      </c>
    </row>
    <row r="95" spans="1:12" s="101" customFormat="1" ht="31.5">
      <c r="A95" s="147" t="s">
        <v>64</v>
      </c>
      <c r="B95" s="139" t="s">
        <v>65</v>
      </c>
      <c r="C95" s="100">
        <v>200</v>
      </c>
      <c r="D95" s="25">
        <v>1.4119999999999999</v>
      </c>
      <c r="E95" s="25">
        <v>8.9600000000000009</v>
      </c>
      <c r="F95" s="25">
        <v>6.3220000000000001</v>
      </c>
      <c r="G95" s="25">
        <v>71.8</v>
      </c>
      <c r="H95" s="25">
        <v>6.0000000000000053E-3</v>
      </c>
      <c r="I95" s="25">
        <v>3.8000000000000006E-2</v>
      </c>
      <c r="J95" s="25">
        <v>6.620000000000001</v>
      </c>
      <c r="K95" s="25">
        <v>118.19999999999999</v>
      </c>
      <c r="L95" s="25">
        <v>117.6</v>
      </c>
    </row>
    <row r="96" spans="1:12" s="171" customFormat="1" ht="15.75">
      <c r="A96" s="168" t="s">
        <v>105</v>
      </c>
      <c r="B96" s="164" t="s">
        <v>137</v>
      </c>
      <c r="C96" s="169">
        <v>90</v>
      </c>
      <c r="D96" s="170">
        <v>13.17</v>
      </c>
      <c r="E96" s="170">
        <v>12.23</v>
      </c>
      <c r="F96" s="170">
        <v>6.82</v>
      </c>
      <c r="G96" s="170">
        <v>202.90909090909091</v>
      </c>
      <c r="H96" s="170">
        <v>0.16363636363636364</v>
      </c>
      <c r="I96" s="170">
        <v>0.09</v>
      </c>
      <c r="J96" s="170"/>
      <c r="K96" s="170">
        <v>43.24</v>
      </c>
      <c r="L96" s="170">
        <v>289.32</v>
      </c>
    </row>
    <row r="97" spans="1:12" s="102" customFormat="1" ht="15.75">
      <c r="A97" s="138" t="s">
        <v>66</v>
      </c>
      <c r="B97" s="139" t="s">
        <v>67</v>
      </c>
      <c r="C97" s="100">
        <v>150</v>
      </c>
      <c r="D97" s="10">
        <v>5.5170000000000003</v>
      </c>
      <c r="E97" s="10">
        <v>4.5149999999999997</v>
      </c>
      <c r="F97" s="10">
        <v>26.445</v>
      </c>
      <c r="G97" s="10">
        <v>168.45</v>
      </c>
      <c r="H97" s="10">
        <v>2.5500000000000002E-2</v>
      </c>
      <c r="I97" s="10">
        <v>0.17699999999999999</v>
      </c>
      <c r="J97" s="10"/>
      <c r="K97" s="10">
        <v>25.92</v>
      </c>
      <c r="L97" s="10">
        <v>47.17</v>
      </c>
    </row>
    <row r="98" spans="1:12" s="102" customFormat="1" ht="15.75">
      <c r="A98" s="138" t="s">
        <v>35</v>
      </c>
      <c r="B98" s="33" t="s">
        <v>36</v>
      </c>
      <c r="C98" s="32">
        <v>200</v>
      </c>
      <c r="D98" s="10">
        <v>0.16000000000000003</v>
      </c>
      <c r="E98" s="10">
        <v>0.16000000000000003</v>
      </c>
      <c r="F98" s="10">
        <v>27.8</v>
      </c>
      <c r="G98" s="10">
        <v>114.60000000000001</v>
      </c>
      <c r="H98" s="10">
        <v>1.2E-2</v>
      </c>
      <c r="I98" s="10">
        <v>8.0000000000000002E-3</v>
      </c>
      <c r="J98" s="10">
        <v>0.9</v>
      </c>
      <c r="K98" s="10">
        <v>91</v>
      </c>
      <c r="L98" s="10">
        <v>4.4000000000000004</v>
      </c>
    </row>
    <row r="99" spans="1:12" s="102" customFormat="1" ht="15.75">
      <c r="A99" s="130" t="s">
        <v>22</v>
      </c>
      <c r="B99" s="33" t="s">
        <v>23</v>
      </c>
      <c r="C99" s="32">
        <v>100</v>
      </c>
      <c r="D99" s="10">
        <v>0.4</v>
      </c>
      <c r="E99" s="10">
        <v>0.2</v>
      </c>
      <c r="F99" s="10">
        <v>9.8000000000000007</v>
      </c>
      <c r="G99" s="10">
        <v>47</v>
      </c>
      <c r="H99" s="10">
        <v>0.04</v>
      </c>
      <c r="I99" s="10">
        <v>0.05</v>
      </c>
      <c r="J99" s="10">
        <v>7</v>
      </c>
      <c r="K99" s="10">
        <v>26</v>
      </c>
      <c r="L99" s="10">
        <v>11</v>
      </c>
    </row>
    <row r="100" spans="1:12" s="102" customFormat="1" ht="15.75">
      <c r="A100" s="138"/>
      <c r="B100" s="139" t="s">
        <v>37</v>
      </c>
      <c r="C100" s="100">
        <v>20</v>
      </c>
      <c r="D100" s="18">
        <v>3.2</v>
      </c>
      <c r="E100" s="18">
        <v>0.79</v>
      </c>
      <c r="F100" s="18">
        <v>29.68</v>
      </c>
      <c r="G100" s="18">
        <v>104</v>
      </c>
      <c r="H100" s="18">
        <v>6.2000000000000006E-2</v>
      </c>
      <c r="I100" s="18"/>
      <c r="J100" s="18">
        <v>0.8</v>
      </c>
      <c r="K100" s="18">
        <v>18.044444444444444</v>
      </c>
      <c r="L100" s="18">
        <v>26</v>
      </c>
    </row>
    <row r="101" spans="1:12" s="102" customFormat="1" ht="20.25" customHeight="1">
      <c r="A101" s="138"/>
      <c r="B101" s="139" t="s">
        <v>26</v>
      </c>
      <c r="C101" s="100">
        <v>40</v>
      </c>
      <c r="D101" s="10">
        <v>1.32</v>
      </c>
      <c r="E101" s="10">
        <v>0.24</v>
      </c>
      <c r="F101" s="10">
        <v>7.9279999999999999</v>
      </c>
      <c r="G101" s="10">
        <v>39.6</v>
      </c>
      <c r="H101" s="10">
        <v>3.4000000000000002E-2</v>
      </c>
      <c r="I101" s="10"/>
      <c r="J101" s="10">
        <v>0</v>
      </c>
      <c r="K101" s="10">
        <v>5.8</v>
      </c>
      <c r="L101" s="10">
        <v>30</v>
      </c>
    </row>
    <row r="102" spans="1:12" s="102" customFormat="1" ht="15.75">
      <c r="A102" s="148"/>
      <c r="B102" s="103" t="s">
        <v>38</v>
      </c>
      <c r="C102" s="105">
        <f t="shared" ref="C102:L102" si="10">SUM(C94:C101)</f>
        <v>860</v>
      </c>
      <c r="D102" s="27">
        <f t="shared" si="10"/>
        <v>25.838999999999999</v>
      </c>
      <c r="E102" s="27">
        <f t="shared" si="10"/>
        <v>27.215</v>
      </c>
      <c r="F102" s="27">
        <f t="shared" si="10"/>
        <v>117.07499999999999</v>
      </c>
      <c r="G102" s="27">
        <f t="shared" si="10"/>
        <v>762.7590909090909</v>
      </c>
      <c r="H102" s="27">
        <f t="shared" si="10"/>
        <v>0.3791363636363636</v>
      </c>
      <c r="I102" s="27">
        <f>SUM(I94:I101)</f>
        <v>0.46300000000000002</v>
      </c>
      <c r="J102" s="27">
        <f t="shared" si="10"/>
        <v>20.320000000000004</v>
      </c>
      <c r="K102" s="27">
        <f t="shared" si="10"/>
        <v>340.40444444444444</v>
      </c>
      <c r="L102" s="27">
        <f t="shared" si="10"/>
        <v>541.08999999999992</v>
      </c>
    </row>
    <row r="103" spans="1:12" s="102" customFormat="1" ht="15.75">
      <c r="A103" s="103"/>
      <c r="B103" s="104" t="s">
        <v>68</v>
      </c>
      <c r="C103" s="105">
        <f t="shared" ref="C103:L103" si="11">C102+C92</f>
        <v>1330</v>
      </c>
      <c r="D103" s="21">
        <f t="shared" si="11"/>
        <v>44.265249999999995</v>
      </c>
      <c r="E103" s="21">
        <f t="shared" si="11"/>
        <v>45.05</v>
      </c>
      <c r="F103" s="21">
        <f t="shared" si="11"/>
        <v>188.76499999999999</v>
      </c>
      <c r="G103" s="21">
        <f t="shared" si="11"/>
        <v>1279.2590909090909</v>
      </c>
      <c r="H103" s="21">
        <f t="shared" si="11"/>
        <v>0.6261363636363636</v>
      </c>
      <c r="I103" s="21">
        <f t="shared" si="11"/>
        <v>0.753</v>
      </c>
      <c r="J103" s="21">
        <f t="shared" si="11"/>
        <v>32.47</v>
      </c>
      <c r="K103" s="21">
        <f t="shared" si="11"/>
        <v>571.89888888888891</v>
      </c>
      <c r="L103" s="21">
        <f t="shared" si="11"/>
        <v>871.46499999999992</v>
      </c>
    </row>
    <row r="104" spans="1:12" s="102" customFormat="1" ht="15.75">
      <c r="A104" s="199" t="s">
        <v>69</v>
      </c>
      <c r="B104" s="199"/>
      <c r="C104" s="199"/>
      <c r="D104" s="199"/>
      <c r="E104" s="199"/>
      <c r="F104" s="199"/>
      <c r="G104" s="199"/>
      <c r="H104" s="149"/>
      <c r="I104" s="149"/>
      <c r="J104" s="149"/>
      <c r="K104" s="149"/>
      <c r="L104" s="149"/>
    </row>
    <row r="105" spans="1:12" s="102" customFormat="1" ht="15.75">
      <c r="A105" s="200" t="s">
        <v>16</v>
      </c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</row>
    <row r="106" spans="1:12" s="102" customFormat="1" ht="15.75">
      <c r="A106" s="138"/>
      <c r="B106" s="139" t="s">
        <v>29</v>
      </c>
      <c r="C106" s="100">
        <v>60</v>
      </c>
      <c r="D106" s="10">
        <v>0.66</v>
      </c>
      <c r="E106" s="10">
        <v>0.12</v>
      </c>
      <c r="F106" s="10">
        <v>2.2799999999999998</v>
      </c>
      <c r="G106" s="10">
        <v>14.4</v>
      </c>
      <c r="H106" s="10">
        <v>3.5999999999999997E-2</v>
      </c>
      <c r="I106" s="10">
        <v>0.1</v>
      </c>
      <c r="J106" s="10">
        <v>11</v>
      </c>
      <c r="K106" s="10">
        <v>12.2</v>
      </c>
      <c r="L106" s="10">
        <v>15.6</v>
      </c>
    </row>
    <row r="107" spans="1:12" s="102" customFormat="1" ht="15.75">
      <c r="A107" s="138" t="s">
        <v>70</v>
      </c>
      <c r="B107" s="139" t="s">
        <v>71</v>
      </c>
      <c r="C107" s="100">
        <v>90</v>
      </c>
      <c r="D107" s="25">
        <v>8.34</v>
      </c>
      <c r="E107" s="25">
        <v>12.190000000000001</v>
      </c>
      <c r="F107" s="25">
        <v>2.89</v>
      </c>
      <c r="G107" s="25">
        <v>171</v>
      </c>
      <c r="H107" s="25">
        <v>0.03</v>
      </c>
      <c r="I107" s="25"/>
      <c r="J107" s="25">
        <v>0.83</v>
      </c>
      <c r="K107" s="25">
        <v>90</v>
      </c>
      <c r="L107" s="25">
        <v>168.62</v>
      </c>
    </row>
    <row r="108" spans="1:12" s="102" customFormat="1" ht="15.75">
      <c r="A108" s="133" t="s">
        <v>50</v>
      </c>
      <c r="B108" s="37" t="s">
        <v>51</v>
      </c>
      <c r="C108" s="38">
        <v>150</v>
      </c>
      <c r="D108" s="25">
        <v>3.2549999999999999</v>
      </c>
      <c r="E108" s="25">
        <v>5.6150000000000002</v>
      </c>
      <c r="F108" s="25">
        <v>18.884999999999998</v>
      </c>
      <c r="G108" s="25">
        <v>231.5</v>
      </c>
      <c r="H108" s="25">
        <v>0.1</v>
      </c>
      <c r="I108" s="25">
        <v>0.2</v>
      </c>
      <c r="J108" s="25">
        <v>2.9600000000000009</v>
      </c>
      <c r="K108" s="25">
        <v>69.16</v>
      </c>
      <c r="L108" s="25">
        <v>80.92</v>
      </c>
    </row>
    <row r="109" spans="1:12" s="102" customFormat="1" ht="15.75">
      <c r="A109" s="135" t="s">
        <v>44</v>
      </c>
      <c r="B109" s="35" t="s">
        <v>45</v>
      </c>
      <c r="C109" s="36">
        <v>215</v>
      </c>
      <c r="D109" s="47">
        <v>7.0000000000000007E-2</v>
      </c>
      <c r="E109" s="47">
        <v>0.02</v>
      </c>
      <c r="F109" s="47">
        <v>15</v>
      </c>
      <c r="G109" s="47">
        <v>60</v>
      </c>
      <c r="H109" s="47"/>
      <c r="I109" s="47"/>
      <c r="J109" s="47">
        <v>0.03</v>
      </c>
      <c r="K109" s="47">
        <v>11.1</v>
      </c>
      <c r="L109" s="47">
        <v>2.8</v>
      </c>
    </row>
    <row r="110" spans="1:12" s="102" customFormat="1" ht="15.75">
      <c r="A110" s="138" t="s">
        <v>72</v>
      </c>
      <c r="B110" s="139" t="s">
        <v>73</v>
      </c>
      <c r="C110" s="100">
        <v>50</v>
      </c>
      <c r="D110" s="10">
        <v>4.6399999999999997</v>
      </c>
      <c r="E110" s="10">
        <v>0.99</v>
      </c>
      <c r="F110" s="10">
        <v>23.45</v>
      </c>
      <c r="G110" s="10">
        <v>71</v>
      </c>
      <c r="H110" s="10">
        <v>0.08</v>
      </c>
      <c r="I110" s="10">
        <v>0.03</v>
      </c>
      <c r="J110" s="10">
        <v>0.13</v>
      </c>
      <c r="K110" s="10">
        <v>40.200000000000003</v>
      </c>
      <c r="L110" s="10">
        <v>71.7</v>
      </c>
    </row>
    <row r="111" spans="1:12" s="102" customFormat="1" ht="20.25" customHeight="1">
      <c r="A111" s="138"/>
      <c r="B111" s="139" t="s">
        <v>26</v>
      </c>
      <c r="C111" s="100">
        <v>40</v>
      </c>
      <c r="D111" s="10">
        <v>1.32</v>
      </c>
      <c r="E111" s="10">
        <v>0.24</v>
      </c>
      <c r="F111" s="10">
        <v>7.9279999999999999</v>
      </c>
      <c r="G111" s="10">
        <v>39.6</v>
      </c>
      <c r="H111" s="10">
        <v>3.4000000000000002E-2</v>
      </c>
      <c r="I111" s="10"/>
      <c r="J111" s="10">
        <v>0</v>
      </c>
      <c r="K111" s="10">
        <v>5.8</v>
      </c>
      <c r="L111" s="10">
        <v>30</v>
      </c>
    </row>
    <row r="112" spans="1:12" s="102" customFormat="1" ht="15.75">
      <c r="A112" s="150"/>
      <c r="B112" s="103" t="s">
        <v>27</v>
      </c>
      <c r="C112" s="105">
        <f t="shared" ref="C112:L112" si="12">SUM(C106:C111)</f>
        <v>605</v>
      </c>
      <c r="D112" s="27">
        <f t="shared" si="12"/>
        <v>18.285</v>
      </c>
      <c r="E112" s="27">
        <f>SUM(E106:E111)</f>
        <v>19.174999999999997</v>
      </c>
      <c r="F112" s="27">
        <f t="shared" si="12"/>
        <v>70.432999999999993</v>
      </c>
      <c r="G112" s="27">
        <f t="shared" si="12"/>
        <v>587.5</v>
      </c>
      <c r="H112" s="27">
        <f t="shared" si="12"/>
        <v>0.28000000000000003</v>
      </c>
      <c r="I112" s="27">
        <f>SUM(I106:I111)</f>
        <v>0.33000000000000007</v>
      </c>
      <c r="J112" s="27">
        <f>SUM(J106:J111)</f>
        <v>14.950000000000001</v>
      </c>
      <c r="K112" s="27">
        <f>SUM(K106:K111)</f>
        <v>228.46000000000004</v>
      </c>
      <c r="L112" s="27">
        <f t="shared" si="12"/>
        <v>369.64</v>
      </c>
    </row>
    <row r="113" spans="1:12" s="102" customFormat="1" ht="15.75">
      <c r="A113" s="200" t="s">
        <v>28</v>
      </c>
      <c r="B113" s="200"/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</row>
    <row r="114" spans="1:12" s="102" customFormat="1" ht="15.75">
      <c r="A114" s="138"/>
      <c r="B114" s="139" t="s">
        <v>29</v>
      </c>
      <c r="C114" s="100">
        <v>60</v>
      </c>
      <c r="D114" s="10">
        <v>0.66</v>
      </c>
      <c r="E114" s="10">
        <v>0.12</v>
      </c>
      <c r="F114" s="10">
        <v>2.2799999999999998</v>
      </c>
      <c r="G114" s="10">
        <v>14.4</v>
      </c>
      <c r="H114" s="10">
        <v>3.5999999999999997E-2</v>
      </c>
      <c r="I114" s="10">
        <v>0.1</v>
      </c>
      <c r="J114" s="10">
        <v>11</v>
      </c>
      <c r="K114" s="10">
        <v>12.2</v>
      </c>
      <c r="L114" s="10">
        <v>15.6</v>
      </c>
    </row>
    <row r="115" spans="1:12" s="49" customFormat="1" ht="15.75">
      <c r="A115" s="142" t="s">
        <v>74</v>
      </c>
      <c r="B115" s="143" t="s">
        <v>75</v>
      </c>
      <c r="C115" s="41">
        <v>200</v>
      </c>
      <c r="D115" s="43">
        <v>4.3920000000000003</v>
      </c>
      <c r="E115" s="43">
        <v>4.2160000000000002</v>
      </c>
      <c r="F115" s="43">
        <v>8.2280000000000015</v>
      </c>
      <c r="G115" s="43">
        <v>118.60000000000001</v>
      </c>
      <c r="H115" s="43">
        <v>9.2000000000000026E-2</v>
      </c>
      <c r="I115" s="43">
        <v>9.8000000000000004E-2</v>
      </c>
      <c r="J115" s="43">
        <v>4.66</v>
      </c>
      <c r="K115" s="43">
        <v>64.14</v>
      </c>
      <c r="L115" s="43">
        <v>105.48</v>
      </c>
    </row>
    <row r="116" spans="1:12" s="49" customFormat="1" ht="15.75">
      <c r="A116" s="142" t="s">
        <v>76</v>
      </c>
      <c r="B116" s="143" t="s">
        <v>77</v>
      </c>
      <c r="C116" s="41">
        <v>90</v>
      </c>
      <c r="D116" s="42">
        <v>9.6020000000000003</v>
      </c>
      <c r="E116" s="42">
        <v>14.12</v>
      </c>
      <c r="F116" s="42">
        <v>0.17</v>
      </c>
      <c r="G116" s="42">
        <v>150</v>
      </c>
      <c r="H116" s="42">
        <v>2.0000000000000004E-2</v>
      </c>
      <c r="I116" s="42">
        <v>0.09</v>
      </c>
      <c r="J116" s="42">
        <v>1.44</v>
      </c>
      <c r="K116" s="42">
        <v>68.900000000000006</v>
      </c>
      <c r="L116" s="42">
        <v>90.5</v>
      </c>
    </row>
    <row r="117" spans="1:12" s="102" customFormat="1" ht="15.75">
      <c r="A117" s="131" t="s">
        <v>33</v>
      </c>
      <c r="B117" s="33" t="s">
        <v>34</v>
      </c>
      <c r="C117" s="32">
        <v>150</v>
      </c>
      <c r="D117" s="10">
        <v>5.9094999999999995</v>
      </c>
      <c r="E117" s="10">
        <v>6.0929999999999991</v>
      </c>
      <c r="F117" s="10">
        <v>38.641500000000001</v>
      </c>
      <c r="G117" s="10">
        <v>247.79999999999998</v>
      </c>
      <c r="H117" s="10">
        <v>0.13899999999999998</v>
      </c>
      <c r="I117" s="10">
        <v>0.15000000000000002</v>
      </c>
      <c r="J117" s="10"/>
      <c r="K117" s="10">
        <v>98.8</v>
      </c>
      <c r="L117" s="10">
        <v>243.75</v>
      </c>
    </row>
    <row r="118" spans="1:12" s="102" customFormat="1" ht="15.75">
      <c r="A118" s="138" t="s">
        <v>35</v>
      </c>
      <c r="B118" s="33" t="s">
        <v>36</v>
      </c>
      <c r="C118" s="32">
        <v>200</v>
      </c>
      <c r="D118" s="10">
        <v>0.16000000000000003</v>
      </c>
      <c r="E118" s="10">
        <v>0.16000000000000003</v>
      </c>
      <c r="F118" s="10">
        <v>27.8</v>
      </c>
      <c r="G118" s="10">
        <v>114.60000000000001</v>
      </c>
      <c r="H118" s="10">
        <v>1.2E-2</v>
      </c>
      <c r="I118" s="10">
        <v>8.0000000000000002E-3</v>
      </c>
      <c r="J118" s="10">
        <v>0.9</v>
      </c>
      <c r="K118" s="10">
        <v>91</v>
      </c>
      <c r="L118" s="10">
        <v>4.4000000000000004</v>
      </c>
    </row>
    <row r="119" spans="1:12" s="102" customFormat="1" ht="15.75">
      <c r="A119" s="138"/>
      <c r="B119" s="139" t="s">
        <v>37</v>
      </c>
      <c r="C119" s="100">
        <v>20</v>
      </c>
      <c r="D119" s="18">
        <v>3.2</v>
      </c>
      <c r="E119" s="18">
        <v>0.79</v>
      </c>
      <c r="F119" s="18">
        <v>29.68</v>
      </c>
      <c r="G119" s="18">
        <v>104</v>
      </c>
      <c r="H119" s="18">
        <v>6.2000000000000006E-2</v>
      </c>
      <c r="I119" s="18"/>
      <c r="J119" s="18">
        <v>0.8</v>
      </c>
      <c r="K119" s="18">
        <v>18.044444444444444</v>
      </c>
      <c r="L119" s="18">
        <v>26</v>
      </c>
    </row>
    <row r="120" spans="1:12" s="102" customFormat="1" ht="20.25" customHeight="1">
      <c r="A120" s="138"/>
      <c r="B120" s="139" t="s">
        <v>26</v>
      </c>
      <c r="C120" s="100">
        <v>40</v>
      </c>
      <c r="D120" s="10">
        <v>1.32</v>
      </c>
      <c r="E120" s="10">
        <v>0.24</v>
      </c>
      <c r="F120" s="10">
        <v>7.9279999999999999</v>
      </c>
      <c r="G120" s="10">
        <v>39.6</v>
      </c>
      <c r="H120" s="10">
        <v>3.4000000000000002E-2</v>
      </c>
      <c r="I120" s="10"/>
      <c r="J120" s="10">
        <v>0</v>
      </c>
      <c r="K120" s="10">
        <v>5.8</v>
      </c>
      <c r="L120" s="10">
        <v>30</v>
      </c>
    </row>
    <row r="121" spans="1:12" s="102" customFormat="1" ht="15.75">
      <c r="A121" s="150"/>
      <c r="B121" s="103" t="s">
        <v>38</v>
      </c>
      <c r="C121" s="105">
        <f t="shared" ref="C121:L121" si="13">SUM(C114:C120)</f>
        <v>760</v>
      </c>
      <c r="D121" s="27">
        <f t="shared" si="13"/>
        <v>25.243499999999997</v>
      </c>
      <c r="E121" s="27">
        <f t="shared" si="13"/>
        <v>25.738999999999997</v>
      </c>
      <c r="F121" s="27">
        <f t="shared" si="13"/>
        <v>114.72749999999999</v>
      </c>
      <c r="G121" s="27">
        <f t="shared" si="13"/>
        <v>789</v>
      </c>
      <c r="H121" s="27">
        <f t="shared" si="13"/>
        <v>0.39500000000000002</v>
      </c>
      <c r="I121" s="27">
        <f t="shared" si="13"/>
        <v>0.44600000000000006</v>
      </c>
      <c r="J121" s="27">
        <f t="shared" si="13"/>
        <v>18.8</v>
      </c>
      <c r="K121" s="27">
        <f t="shared" si="13"/>
        <v>358.88444444444445</v>
      </c>
      <c r="L121" s="27">
        <f t="shared" si="13"/>
        <v>515.73</v>
      </c>
    </row>
    <row r="122" spans="1:12" s="102" customFormat="1" ht="15.75">
      <c r="A122" s="103"/>
      <c r="B122" s="104" t="s">
        <v>78</v>
      </c>
      <c r="C122" s="105">
        <f t="shared" ref="C122:L122" si="14">C121+C112</f>
        <v>1365</v>
      </c>
      <c r="D122" s="21">
        <f t="shared" si="14"/>
        <v>43.528499999999994</v>
      </c>
      <c r="E122" s="21">
        <f t="shared" si="14"/>
        <v>44.913999999999994</v>
      </c>
      <c r="F122" s="21">
        <f t="shared" si="14"/>
        <v>185.16049999999998</v>
      </c>
      <c r="G122" s="21">
        <f t="shared" si="14"/>
        <v>1376.5</v>
      </c>
      <c r="H122" s="21">
        <f t="shared" si="14"/>
        <v>0.67500000000000004</v>
      </c>
      <c r="I122" s="21">
        <f t="shared" si="14"/>
        <v>0.77600000000000013</v>
      </c>
      <c r="J122" s="21">
        <f t="shared" si="14"/>
        <v>33.75</v>
      </c>
      <c r="K122" s="21">
        <f t="shared" si="14"/>
        <v>587.34444444444443</v>
      </c>
      <c r="L122" s="21">
        <f t="shared" si="14"/>
        <v>885.37</v>
      </c>
    </row>
    <row r="123" spans="1:12" s="109" customFormat="1" ht="15.75" hidden="1">
      <c r="A123" s="204" t="s">
        <v>79</v>
      </c>
      <c r="B123" s="204"/>
      <c r="C123" s="106">
        <f t="shared" ref="C123:L123" si="15">SUM(C38,C56,C75,C92,C112)/5</f>
        <v>561.20000000000005</v>
      </c>
      <c r="D123" s="107">
        <f t="shared" si="15"/>
        <v>17.712449999999997</v>
      </c>
      <c r="E123" s="107">
        <f t="shared" si="15"/>
        <v>18.771599999999999</v>
      </c>
      <c r="F123" s="107">
        <f t="shared" si="15"/>
        <v>75.291600000000003</v>
      </c>
      <c r="G123" s="108">
        <f t="shared" si="15"/>
        <v>556.98799999999994</v>
      </c>
      <c r="H123" s="108">
        <f t="shared" si="15"/>
        <v>0.25900000000000001</v>
      </c>
      <c r="I123" s="108">
        <f t="shared" si="15"/>
        <v>0.30780000000000002</v>
      </c>
      <c r="J123" s="108">
        <f t="shared" si="15"/>
        <v>14.222</v>
      </c>
      <c r="K123" s="108">
        <f t="shared" si="15"/>
        <v>237.31355555555555</v>
      </c>
      <c r="L123" s="108">
        <f t="shared" si="15"/>
        <v>357.40299999999996</v>
      </c>
    </row>
    <row r="124" spans="1:12" s="109" customFormat="1" ht="15.75" hidden="1">
      <c r="A124" s="205" t="s">
        <v>80</v>
      </c>
      <c r="B124" s="205"/>
      <c r="C124" s="110">
        <f t="shared" ref="C124:L124" si="16">SUM(C47,C65,C84,C102,C121)/5</f>
        <v>789</v>
      </c>
      <c r="D124" s="111">
        <f t="shared" si="16"/>
        <v>24.826109999999996</v>
      </c>
      <c r="E124" s="111">
        <f t="shared" si="16"/>
        <v>26.1173</v>
      </c>
      <c r="F124" s="111">
        <f t="shared" si="16"/>
        <v>113.21212499999999</v>
      </c>
      <c r="G124" s="111">
        <f t="shared" si="16"/>
        <v>766.56681818181812</v>
      </c>
      <c r="H124" s="111">
        <f t="shared" si="16"/>
        <v>0.38938727272727275</v>
      </c>
      <c r="I124" s="111">
        <f t="shared" si="16"/>
        <v>0.44785000000000003</v>
      </c>
      <c r="J124" s="111">
        <f t="shared" si="16"/>
        <v>20.066500000000001</v>
      </c>
      <c r="K124" s="111">
        <f t="shared" si="16"/>
        <v>342.91915555555556</v>
      </c>
      <c r="L124" s="111">
        <f t="shared" si="16"/>
        <v>531.06074999999987</v>
      </c>
    </row>
    <row r="125" spans="1:12" s="109" customFormat="1" ht="15.75">
      <c r="A125" s="201" t="s">
        <v>81</v>
      </c>
      <c r="B125" s="201"/>
      <c r="C125" s="201"/>
      <c r="D125" s="201"/>
      <c r="E125" s="201"/>
      <c r="F125" s="201"/>
      <c r="G125" s="201"/>
      <c r="H125" s="149"/>
      <c r="I125" s="149"/>
      <c r="J125" s="149"/>
      <c r="K125" s="149"/>
      <c r="L125" s="149"/>
    </row>
    <row r="126" spans="1:12" s="109" customFormat="1" ht="15.75">
      <c r="A126" s="196" t="s">
        <v>16</v>
      </c>
      <c r="B126" s="196"/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</row>
    <row r="127" spans="1:12" s="102" customFormat="1" ht="15.75">
      <c r="A127" s="151"/>
      <c r="B127" s="152" t="s">
        <v>29</v>
      </c>
      <c r="C127" s="112">
        <v>60</v>
      </c>
      <c r="D127" s="9">
        <v>0.66</v>
      </c>
      <c r="E127" s="9">
        <v>0.12</v>
      </c>
      <c r="F127" s="9">
        <v>2.2799999999999998</v>
      </c>
      <c r="G127" s="9">
        <v>14.4</v>
      </c>
      <c r="H127" s="10">
        <v>3.5999999999999997E-2</v>
      </c>
      <c r="I127" s="10">
        <v>0.1</v>
      </c>
      <c r="J127" s="10">
        <v>5</v>
      </c>
      <c r="K127" s="10">
        <v>12.2</v>
      </c>
      <c r="L127" s="10">
        <v>15.6</v>
      </c>
    </row>
    <row r="128" spans="1:12" s="102" customFormat="1" ht="15.75">
      <c r="A128" s="153" t="s">
        <v>21</v>
      </c>
      <c r="B128" s="152" t="s">
        <v>138</v>
      </c>
      <c r="C128" s="112">
        <v>40</v>
      </c>
      <c r="D128" s="9">
        <v>5.08</v>
      </c>
      <c r="E128" s="9">
        <v>4.5999999999999996</v>
      </c>
      <c r="F128" s="9">
        <v>0.28000000000000003</v>
      </c>
      <c r="G128" s="9">
        <v>63</v>
      </c>
      <c r="H128" s="10">
        <v>0.03</v>
      </c>
      <c r="I128" s="10">
        <v>0.03</v>
      </c>
      <c r="J128" s="10"/>
      <c r="K128" s="10">
        <v>22</v>
      </c>
      <c r="L128" s="10">
        <v>76.8</v>
      </c>
    </row>
    <row r="129" spans="1:12" s="102" customFormat="1" ht="31.5">
      <c r="A129" s="153" t="s">
        <v>82</v>
      </c>
      <c r="B129" s="152" t="s">
        <v>83</v>
      </c>
      <c r="C129" s="112">
        <v>90</v>
      </c>
      <c r="D129" s="24">
        <v>6.61</v>
      </c>
      <c r="E129" s="24">
        <v>6.44</v>
      </c>
      <c r="F129" s="24">
        <v>9.41</v>
      </c>
      <c r="G129" s="24">
        <v>122</v>
      </c>
      <c r="H129" s="25">
        <v>0.09</v>
      </c>
      <c r="I129" s="25">
        <v>0.1</v>
      </c>
      <c r="J129" s="25"/>
      <c r="K129" s="25">
        <v>51.05</v>
      </c>
      <c r="L129" s="25">
        <v>147.9</v>
      </c>
    </row>
    <row r="130" spans="1:12" s="102" customFormat="1" ht="15.75">
      <c r="A130" s="153" t="s">
        <v>84</v>
      </c>
      <c r="B130" s="152" t="s">
        <v>85</v>
      </c>
      <c r="C130" s="112">
        <v>150</v>
      </c>
      <c r="D130" s="24">
        <v>3.6509999999999998</v>
      </c>
      <c r="E130" s="24">
        <v>5.3744999999999994</v>
      </c>
      <c r="F130" s="24">
        <v>36.683999999999997</v>
      </c>
      <c r="G130" s="24">
        <v>209.4</v>
      </c>
      <c r="H130" s="25">
        <v>2.5500000000000002E-2</v>
      </c>
      <c r="I130" s="25">
        <v>1.95E-2</v>
      </c>
      <c r="J130" s="25"/>
      <c r="K130" s="25">
        <v>91</v>
      </c>
      <c r="L130" s="25">
        <v>100.94499999999999</v>
      </c>
    </row>
    <row r="131" spans="1:12" s="102" customFormat="1" ht="15.75">
      <c r="A131" s="124" t="s">
        <v>22</v>
      </c>
      <c r="B131" s="7" t="s">
        <v>23</v>
      </c>
      <c r="C131" s="8">
        <v>100</v>
      </c>
      <c r="D131" s="9">
        <v>0.4</v>
      </c>
      <c r="E131" s="9">
        <v>0.2</v>
      </c>
      <c r="F131" s="9">
        <v>9.8000000000000007</v>
      </c>
      <c r="G131" s="9">
        <v>47</v>
      </c>
      <c r="H131" s="10">
        <v>0.04</v>
      </c>
      <c r="I131" s="10">
        <v>0.05</v>
      </c>
      <c r="J131" s="10">
        <v>7</v>
      </c>
      <c r="K131" s="10">
        <v>26</v>
      </c>
      <c r="L131" s="10">
        <v>11</v>
      </c>
    </row>
    <row r="132" spans="1:12" s="102" customFormat="1" ht="15.75">
      <c r="A132" s="125" t="s">
        <v>24</v>
      </c>
      <c r="B132" s="15" t="s">
        <v>25</v>
      </c>
      <c r="C132" s="16">
        <v>222</v>
      </c>
      <c r="D132" s="17">
        <v>0.13</v>
      </c>
      <c r="E132" s="17">
        <v>0.02</v>
      </c>
      <c r="F132" s="17">
        <v>15.2</v>
      </c>
      <c r="G132" s="17">
        <v>62</v>
      </c>
      <c r="H132" s="18"/>
      <c r="I132" s="18"/>
      <c r="J132" s="18">
        <v>2.83</v>
      </c>
      <c r="K132" s="18">
        <v>14.2</v>
      </c>
      <c r="L132" s="18">
        <v>4.4000000000000004</v>
      </c>
    </row>
    <row r="133" spans="1:12" s="102" customFormat="1" ht="20.25" customHeight="1">
      <c r="A133" s="151"/>
      <c r="B133" s="152" t="s">
        <v>26</v>
      </c>
      <c r="C133" s="112">
        <v>40</v>
      </c>
      <c r="D133" s="9">
        <v>1.32</v>
      </c>
      <c r="E133" s="9">
        <v>0.24</v>
      </c>
      <c r="F133" s="9">
        <v>7.9279999999999999</v>
      </c>
      <c r="G133" s="9">
        <v>39.6</v>
      </c>
      <c r="H133" s="10">
        <v>3.4000000000000002E-2</v>
      </c>
      <c r="I133" s="10"/>
      <c r="J133" s="10">
        <v>0</v>
      </c>
      <c r="K133" s="10">
        <v>5.8</v>
      </c>
      <c r="L133" s="10">
        <v>30</v>
      </c>
    </row>
    <row r="134" spans="1:12" s="102" customFormat="1" ht="15.75">
      <c r="A134" s="154"/>
      <c r="B134" s="113" t="s">
        <v>27</v>
      </c>
      <c r="C134" s="19">
        <f t="shared" ref="C134:L134" si="17">SUM(C127:C133)</f>
        <v>702</v>
      </c>
      <c r="D134" s="26">
        <f t="shared" si="17"/>
        <v>17.850999999999999</v>
      </c>
      <c r="E134" s="26">
        <f t="shared" si="17"/>
        <v>16.994499999999999</v>
      </c>
      <c r="F134" s="26">
        <f t="shared" si="17"/>
        <v>81.581999999999994</v>
      </c>
      <c r="G134" s="26">
        <f t="shared" si="17"/>
        <v>557.4</v>
      </c>
      <c r="H134" s="27">
        <f t="shared" si="17"/>
        <v>0.2555</v>
      </c>
      <c r="I134" s="27">
        <f>SUM(I127:I133)</f>
        <v>0.29949999999999999</v>
      </c>
      <c r="J134" s="27">
        <f>SUM(J127:J133)</f>
        <v>14.83</v>
      </c>
      <c r="K134" s="27">
        <f t="shared" si="17"/>
        <v>222.25</v>
      </c>
      <c r="L134" s="27">
        <f t="shared" si="17"/>
        <v>386.64499999999998</v>
      </c>
    </row>
    <row r="135" spans="1:12" s="102" customFormat="1" ht="15.75">
      <c r="A135" s="196" t="s">
        <v>28</v>
      </c>
      <c r="B135" s="196"/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</row>
    <row r="136" spans="1:12" s="102" customFormat="1" ht="15.75">
      <c r="A136" s="6"/>
      <c r="B136" s="7" t="s">
        <v>29</v>
      </c>
      <c r="C136" s="8">
        <v>60</v>
      </c>
      <c r="D136" s="9">
        <v>0.66</v>
      </c>
      <c r="E136" s="9">
        <v>0.12</v>
      </c>
      <c r="F136" s="9">
        <v>2.2799999999999998</v>
      </c>
      <c r="G136" s="9">
        <v>14.4</v>
      </c>
      <c r="H136" s="10">
        <v>3.5999999999999997E-2</v>
      </c>
      <c r="I136" s="10">
        <v>0.1</v>
      </c>
      <c r="J136" s="10">
        <v>11</v>
      </c>
      <c r="K136" s="10">
        <v>12.2</v>
      </c>
      <c r="L136" s="10">
        <v>15.6</v>
      </c>
    </row>
    <row r="137" spans="1:12" s="99" customFormat="1" ht="15.75">
      <c r="A137" s="172">
        <v>82</v>
      </c>
      <c r="B137" s="173" t="s">
        <v>86</v>
      </c>
      <c r="C137" s="174">
        <v>200</v>
      </c>
      <c r="D137" s="175">
        <v>1.0814999999999999</v>
      </c>
      <c r="E137" s="175">
        <v>4.3296000000000001</v>
      </c>
      <c r="F137" s="175">
        <v>7.5459999999999994</v>
      </c>
      <c r="G137" s="175">
        <v>78</v>
      </c>
      <c r="H137" s="43">
        <v>0.03</v>
      </c>
      <c r="I137" s="43">
        <v>2.8499999999999998E-2</v>
      </c>
      <c r="J137" s="43">
        <v>5.5400000000000009</v>
      </c>
      <c r="K137" s="43">
        <v>51</v>
      </c>
      <c r="L137" s="43">
        <v>75.950000000000017</v>
      </c>
    </row>
    <row r="138" spans="1:12" s="167" customFormat="1" ht="15.75">
      <c r="A138" s="180" t="s">
        <v>140</v>
      </c>
      <c r="B138" s="181" t="s">
        <v>139</v>
      </c>
      <c r="C138" s="182">
        <v>90</v>
      </c>
      <c r="D138" s="183">
        <v>10.58</v>
      </c>
      <c r="E138" s="183">
        <v>16.048181818181817</v>
      </c>
      <c r="F138" s="183">
        <v>2.56</v>
      </c>
      <c r="G138" s="183">
        <v>234.5</v>
      </c>
      <c r="H138" s="184">
        <v>0.08</v>
      </c>
      <c r="I138" s="184">
        <v>0.14000000000000001</v>
      </c>
      <c r="J138" s="184">
        <v>0.37</v>
      </c>
      <c r="K138" s="184">
        <v>83.58</v>
      </c>
      <c r="L138" s="184">
        <v>124.92</v>
      </c>
    </row>
    <row r="139" spans="1:12" s="102" customFormat="1" ht="15.75">
      <c r="A139" s="122" t="s">
        <v>33</v>
      </c>
      <c r="B139" s="7" t="s">
        <v>34</v>
      </c>
      <c r="C139" s="8">
        <v>150</v>
      </c>
      <c r="D139" s="9">
        <v>5.9094999999999995</v>
      </c>
      <c r="E139" s="9">
        <v>6.0929999999999991</v>
      </c>
      <c r="F139" s="9">
        <v>38.641500000000001</v>
      </c>
      <c r="G139" s="9">
        <v>247.79999999999998</v>
      </c>
      <c r="H139" s="10">
        <v>0.13899999999999998</v>
      </c>
      <c r="I139" s="10">
        <v>0.15000000000000002</v>
      </c>
      <c r="J139" s="10"/>
      <c r="K139" s="10">
        <v>98.8</v>
      </c>
      <c r="L139" s="10">
        <v>243.75</v>
      </c>
    </row>
    <row r="140" spans="1:12" s="102" customFormat="1" ht="15.75">
      <c r="A140" s="151"/>
      <c r="B140" s="152" t="s">
        <v>87</v>
      </c>
      <c r="C140" s="112">
        <v>200</v>
      </c>
      <c r="D140" s="24">
        <v>1</v>
      </c>
      <c r="E140" s="24"/>
      <c r="F140" s="24">
        <v>19.8</v>
      </c>
      <c r="G140" s="24">
        <v>86.6</v>
      </c>
      <c r="H140" s="25">
        <v>0.02</v>
      </c>
      <c r="I140" s="25">
        <v>0.01</v>
      </c>
      <c r="J140" s="25">
        <v>2.5</v>
      </c>
      <c r="K140" s="25">
        <v>74</v>
      </c>
      <c r="L140" s="25">
        <v>14</v>
      </c>
    </row>
    <row r="141" spans="1:12" s="102" customFormat="1" ht="15.75">
      <c r="A141" s="151"/>
      <c r="B141" s="152" t="s">
        <v>37</v>
      </c>
      <c r="C141" s="112">
        <v>20</v>
      </c>
      <c r="D141" s="17">
        <v>3.2</v>
      </c>
      <c r="E141" s="17">
        <v>0.79</v>
      </c>
      <c r="F141" s="17">
        <v>29.68</v>
      </c>
      <c r="G141" s="17">
        <v>104</v>
      </c>
      <c r="H141" s="18">
        <v>6.2000000000000006E-2</v>
      </c>
      <c r="I141" s="18"/>
      <c r="J141" s="18">
        <v>0.8</v>
      </c>
      <c r="K141" s="18">
        <v>18.044444444444444</v>
      </c>
      <c r="L141" s="18">
        <v>26</v>
      </c>
    </row>
    <row r="142" spans="1:12" s="102" customFormat="1" ht="20.25" customHeight="1">
      <c r="A142" s="151"/>
      <c r="B142" s="152" t="s">
        <v>26</v>
      </c>
      <c r="C142" s="112">
        <v>40</v>
      </c>
      <c r="D142" s="9">
        <v>1.32</v>
      </c>
      <c r="E142" s="9">
        <v>0.24</v>
      </c>
      <c r="F142" s="9">
        <v>7.9279999999999999</v>
      </c>
      <c r="G142" s="9">
        <v>39.6</v>
      </c>
      <c r="H142" s="10">
        <v>3.4000000000000002E-2</v>
      </c>
      <c r="I142" s="10"/>
      <c r="J142" s="10">
        <v>0</v>
      </c>
      <c r="K142" s="10">
        <v>5.8</v>
      </c>
      <c r="L142" s="10">
        <v>30</v>
      </c>
    </row>
    <row r="143" spans="1:12" s="102" customFormat="1" ht="15.75">
      <c r="A143" s="154"/>
      <c r="B143" s="113" t="s">
        <v>38</v>
      </c>
      <c r="C143" s="19">
        <f t="shared" ref="C143:L143" si="18">SUM(C136:C142)</f>
        <v>760</v>
      </c>
      <c r="D143" s="26">
        <f t="shared" si="18"/>
        <v>23.751000000000001</v>
      </c>
      <c r="E143" s="26">
        <f t="shared" si="18"/>
        <v>27.620781818181815</v>
      </c>
      <c r="F143" s="26">
        <f t="shared" si="18"/>
        <v>108.43549999999999</v>
      </c>
      <c r="G143" s="26">
        <f t="shared" si="18"/>
        <v>804.9</v>
      </c>
      <c r="H143" s="27">
        <f t="shared" si="18"/>
        <v>0.40100000000000002</v>
      </c>
      <c r="I143" s="27">
        <f>SUM(I136:I142)</f>
        <v>0.42850000000000005</v>
      </c>
      <c r="J143" s="27">
        <f t="shared" si="18"/>
        <v>20.21</v>
      </c>
      <c r="K143" s="27">
        <f t="shared" si="18"/>
        <v>343.42444444444442</v>
      </c>
      <c r="L143" s="27">
        <f t="shared" si="18"/>
        <v>530.22</v>
      </c>
    </row>
    <row r="144" spans="1:12" s="102" customFormat="1" ht="15.75">
      <c r="A144" s="136"/>
      <c r="B144" s="113" t="s">
        <v>88</v>
      </c>
      <c r="C144" s="19">
        <f t="shared" ref="C144:L144" si="19">C143+C134</f>
        <v>1462</v>
      </c>
      <c r="D144" s="20">
        <f t="shared" si="19"/>
        <v>41.602000000000004</v>
      </c>
      <c r="E144" s="20">
        <f t="shared" si="19"/>
        <v>44.615281818181813</v>
      </c>
      <c r="F144" s="20">
        <f t="shared" si="19"/>
        <v>190.01749999999998</v>
      </c>
      <c r="G144" s="20">
        <f t="shared" si="19"/>
        <v>1362.3</v>
      </c>
      <c r="H144" s="21">
        <f t="shared" si="19"/>
        <v>0.65650000000000008</v>
      </c>
      <c r="I144" s="21">
        <f t="shared" si="19"/>
        <v>0.72799999999999998</v>
      </c>
      <c r="J144" s="21">
        <f t="shared" si="19"/>
        <v>35.04</v>
      </c>
      <c r="K144" s="21">
        <f t="shared" si="19"/>
        <v>565.67444444444436</v>
      </c>
      <c r="L144" s="21">
        <f t="shared" si="19"/>
        <v>916.86500000000001</v>
      </c>
    </row>
    <row r="145" spans="1:12" s="102" customFormat="1" ht="15.75">
      <c r="A145" s="201" t="s">
        <v>89</v>
      </c>
      <c r="B145" s="201"/>
      <c r="C145" s="201"/>
      <c r="D145" s="201"/>
      <c r="E145" s="201"/>
      <c r="F145" s="201"/>
      <c r="G145" s="201"/>
      <c r="H145" s="149"/>
      <c r="I145" s="149"/>
      <c r="J145" s="149"/>
      <c r="K145" s="149"/>
      <c r="L145" s="149"/>
    </row>
    <row r="146" spans="1:12" s="102" customFormat="1" ht="15.75">
      <c r="A146" s="196" t="s">
        <v>16</v>
      </c>
      <c r="B146" s="196"/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</row>
    <row r="147" spans="1:12" s="102" customFormat="1" ht="31.5">
      <c r="A147" s="153" t="s">
        <v>62</v>
      </c>
      <c r="B147" s="152" t="s">
        <v>90</v>
      </c>
      <c r="C147" s="112">
        <v>200</v>
      </c>
      <c r="D147" s="24">
        <v>11.55625</v>
      </c>
      <c r="E147" s="24">
        <v>13.365</v>
      </c>
      <c r="F147" s="24">
        <v>51.943749999999994</v>
      </c>
      <c r="G147" s="24">
        <v>338.1</v>
      </c>
      <c r="H147" s="25">
        <v>0.18</v>
      </c>
      <c r="I147" s="25">
        <v>0.10999999999999999</v>
      </c>
      <c r="J147" s="25">
        <v>13.02</v>
      </c>
      <c r="K147" s="25">
        <v>100.47999999999999</v>
      </c>
      <c r="L147" s="25">
        <v>256.57499999999999</v>
      </c>
    </row>
    <row r="148" spans="1:12" s="102" customFormat="1" ht="15.75">
      <c r="A148" s="151" t="s">
        <v>91</v>
      </c>
      <c r="B148" s="152" t="s">
        <v>92</v>
      </c>
      <c r="C148" s="112">
        <v>200</v>
      </c>
      <c r="D148" s="9">
        <v>4.0780000000000003</v>
      </c>
      <c r="E148" s="9">
        <v>3.544</v>
      </c>
      <c r="F148" s="9">
        <v>17.577999999999999</v>
      </c>
      <c r="G148" s="9">
        <v>118.60000000000001</v>
      </c>
      <c r="H148" s="10">
        <v>5.6000000000000008E-2</v>
      </c>
      <c r="I148" s="10">
        <v>0.188</v>
      </c>
      <c r="J148" s="10">
        <v>1.5880000000000001</v>
      </c>
      <c r="K148" s="10">
        <v>116.22</v>
      </c>
      <c r="L148" s="10">
        <v>124.56</v>
      </c>
    </row>
    <row r="149" spans="1:12" s="102" customFormat="1" ht="20.25" customHeight="1">
      <c r="A149" s="151"/>
      <c r="B149" s="152" t="s">
        <v>26</v>
      </c>
      <c r="C149" s="112">
        <v>40</v>
      </c>
      <c r="D149" s="9">
        <v>1.32</v>
      </c>
      <c r="E149" s="9">
        <v>0.24</v>
      </c>
      <c r="F149" s="9">
        <v>7.9279999999999999</v>
      </c>
      <c r="G149" s="9">
        <v>39.6</v>
      </c>
      <c r="H149" s="10">
        <v>3.4000000000000002E-2</v>
      </c>
      <c r="I149" s="10"/>
      <c r="J149" s="10">
        <v>0</v>
      </c>
      <c r="K149" s="10">
        <v>5.8</v>
      </c>
      <c r="L149" s="10">
        <v>30</v>
      </c>
    </row>
    <row r="150" spans="1:12" s="102" customFormat="1" ht="15.75">
      <c r="A150" s="155"/>
      <c r="B150" s="113" t="s">
        <v>27</v>
      </c>
      <c r="C150" s="19">
        <f t="shared" ref="C150:L150" si="20">SUM(C147:C149)</f>
        <v>440</v>
      </c>
      <c r="D150" s="26">
        <f t="shared" si="20"/>
        <v>16.954250000000002</v>
      </c>
      <c r="E150" s="26">
        <f t="shared" si="20"/>
        <v>17.148999999999997</v>
      </c>
      <c r="F150" s="26">
        <f t="shared" si="20"/>
        <v>77.449749999999995</v>
      </c>
      <c r="G150" s="26">
        <f t="shared" si="20"/>
        <v>496.30000000000007</v>
      </c>
      <c r="H150" s="27">
        <f t="shared" si="20"/>
        <v>0.27</v>
      </c>
      <c r="I150" s="27">
        <f t="shared" si="20"/>
        <v>0.29799999999999999</v>
      </c>
      <c r="J150" s="27">
        <f t="shared" si="20"/>
        <v>14.608000000000001</v>
      </c>
      <c r="K150" s="27">
        <f t="shared" si="20"/>
        <v>222.5</v>
      </c>
      <c r="L150" s="27">
        <f t="shared" si="20"/>
        <v>411.13499999999999</v>
      </c>
    </row>
    <row r="151" spans="1:12" s="102" customFormat="1" ht="15" customHeight="1">
      <c r="A151" s="196" t="s">
        <v>28</v>
      </c>
      <c r="B151" s="196"/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</row>
    <row r="152" spans="1:12" s="102" customFormat="1" ht="15.75">
      <c r="A152" s="122"/>
      <c r="B152" s="7" t="s">
        <v>29</v>
      </c>
      <c r="C152" s="8">
        <v>60</v>
      </c>
      <c r="D152" s="9">
        <v>0.66</v>
      </c>
      <c r="E152" s="9">
        <v>0.12</v>
      </c>
      <c r="F152" s="9">
        <v>2.2799999999999998</v>
      </c>
      <c r="G152" s="9">
        <v>14.4</v>
      </c>
      <c r="H152" s="10">
        <v>3.5999999999999997E-2</v>
      </c>
      <c r="I152" s="10">
        <v>0.1</v>
      </c>
      <c r="J152" s="10">
        <v>5</v>
      </c>
      <c r="K152" s="10">
        <v>32.200000000000003</v>
      </c>
      <c r="L152" s="10">
        <v>15.6</v>
      </c>
    </row>
    <row r="153" spans="1:12" s="102" customFormat="1" ht="15.75">
      <c r="A153" s="151" t="s">
        <v>93</v>
      </c>
      <c r="B153" s="152" t="s">
        <v>94</v>
      </c>
      <c r="C153" s="112">
        <v>200</v>
      </c>
      <c r="D153" s="24">
        <v>1.1859999999999999</v>
      </c>
      <c r="E153" s="24">
        <v>3.9340000000000006</v>
      </c>
      <c r="F153" s="24">
        <v>4.8719999999999999</v>
      </c>
      <c r="G153" s="24">
        <v>61</v>
      </c>
      <c r="H153" s="25">
        <v>0.13600000000000001</v>
      </c>
      <c r="I153" s="25">
        <v>0.10400000000000001</v>
      </c>
      <c r="J153" s="25">
        <v>5.9</v>
      </c>
      <c r="K153" s="25">
        <v>93.5</v>
      </c>
      <c r="L153" s="25">
        <v>134.30000000000001</v>
      </c>
    </row>
    <row r="154" spans="1:12" s="179" customFormat="1" ht="15.75">
      <c r="A154" s="178" t="s">
        <v>95</v>
      </c>
      <c r="B154" s="176" t="s">
        <v>141</v>
      </c>
      <c r="C154" s="177">
        <v>150</v>
      </c>
      <c r="D154" s="185">
        <v>16.439999999999998</v>
      </c>
      <c r="E154" s="185">
        <v>21.09</v>
      </c>
      <c r="F154" s="185">
        <v>26.02</v>
      </c>
      <c r="G154" s="185">
        <v>365.2</v>
      </c>
      <c r="H154" s="166">
        <v>0.05</v>
      </c>
      <c r="I154" s="166">
        <v>0.19</v>
      </c>
      <c r="J154" s="166">
        <v>0.32</v>
      </c>
      <c r="K154" s="166">
        <v>64.23</v>
      </c>
      <c r="L154" s="166">
        <v>250.43</v>
      </c>
    </row>
    <row r="155" spans="1:12" s="102" customFormat="1" ht="15.75">
      <c r="A155" s="151" t="s">
        <v>35</v>
      </c>
      <c r="B155" s="7" t="s">
        <v>36</v>
      </c>
      <c r="C155" s="8">
        <v>200</v>
      </c>
      <c r="D155" s="9">
        <v>0.16000000000000003</v>
      </c>
      <c r="E155" s="9">
        <v>0.16000000000000003</v>
      </c>
      <c r="F155" s="9">
        <v>27.8</v>
      </c>
      <c r="G155" s="9">
        <v>114.60000000000001</v>
      </c>
      <c r="H155" s="10">
        <v>1.2E-2</v>
      </c>
      <c r="I155" s="10">
        <v>8.0000000000000002E-3</v>
      </c>
      <c r="J155" s="10">
        <v>0.9</v>
      </c>
      <c r="K155" s="10">
        <v>111</v>
      </c>
      <c r="L155" s="10">
        <v>30</v>
      </c>
    </row>
    <row r="156" spans="1:12" s="102" customFormat="1" ht="15.75">
      <c r="A156" s="124" t="s">
        <v>22</v>
      </c>
      <c r="B156" s="7" t="s">
        <v>23</v>
      </c>
      <c r="C156" s="8">
        <v>100</v>
      </c>
      <c r="D156" s="9">
        <v>0.4</v>
      </c>
      <c r="E156" s="9">
        <v>0.2</v>
      </c>
      <c r="F156" s="9">
        <v>9.8000000000000007</v>
      </c>
      <c r="G156" s="9">
        <v>47</v>
      </c>
      <c r="H156" s="10">
        <v>0.04</v>
      </c>
      <c r="I156" s="10">
        <v>0.05</v>
      </c>
      <c r="J156" s="10">
        <v>7</v>
      </c>
      <c r="K156" s="10">
        <v>16</v>
      </c>
      <c r="L156" s="10">
        <v>11</v>
      </c>
    </row>
    <row r="157" spans="1:12" s="102" customFormat="1" ht="15.75">
      <c r="A157" s="151"/>
      <c r="B157" s="152" t="s">
        <v>37</v>
      </c>
      <c r="C157" s="112">
        <v>20</v>
      </c>
      <c r="D157" s="17">
        <v>3.2</v>
      </c>
      <c r="E157" s="17">
        <v>0.79</v>
      </c>
      <c r="F157" s="17">
        <v>29.68</v>
      </c>
      <c r="G157" s="17">
        <v>104</v>
      </c>
      <c r="H157" s="18">
        <v>6.2000000000000006E-2</v>
      </c>
      <c r="I157" s="18"/>
      <c r="J157" s="18">
        <v>0.8</v>
      </c>
      <c r="K157" s="18">
        <v>18.044444444444444</v>
      </c>
      <c r="L157" s="18">
        <v>26</v>
      </c>
    </row>
    <row r="158" spans="1:12" s="102" customFormat="1" ht="20.25" customHeight="1">
      <c r="A158" s="151"/>
      <c r="B158" s="152" t="s">
        <v>26</v>
      </c>
      <c r="C158" s="112">
        <v>40</v>
      </c>
      <c r="D158" s="9">
        <v>1.32</v>
      </c>
      <c r="E158" s="9">
        <v>0.24</v>
      </c>
      <c r="F158" s="9">
        <v>7.9279999999999999</v>
      </c>
      <c r="G158" s="9">
        <v>39.6</v>
      </c>
      <c r="H158" s="10">
        <v>3.4000000000000002E-2</v>
      </c>
      <c r="I158" s="10"/>
      <c r="J158" s="10">
        <v>0</v>
      </c>
      <c r="K158" s="10">
        <v>5.8</v>
      </c>
      <c r="L158" s="10">
        <v>30</v>
      </c>
    </row>
    <row r="159" spans="1:12" s="102" customFormat="1" ht="15.75">
      <c r="A159" s="114"/>
      <c r="B159" s="113" t="s">
        <v>38</v>
      </c>
      <c r="C159" s="19">
        <f t="shared" ref="C159:L159" si="21">SUM(C152:C158)</f>
        <v>770</v>
      </c>
      <c r="D159" s="26">
        <f t="shared" si="21"/>
        <v>23.365999999999996</v>
      </c>
      <c r="E159" s="26">
        <f t="shared" si="21"/>
        <v>26.533999999999995</v>
      </c>
      <c r="F159" s="26">
        <f t="shared" si="21"/>
        <v>108.38</v>
      </c>
      <c r="G159" s="26">
        <f t="shared" si="21"/>
        <v>745.80000000000007</v>
      </c>
      <c r="H159" s="27">
        <f t="shared" si="21"/>
        <v>0.37</v>
      </c>
      <c r="I159" s="27">
        <f>SUM(I152:I158)</f>
        <v>0.45200000000000001</v>
      </c>
      <c r="J159" s="27">
        <f t="shared" si="21"/>
        <v>19.920000000000002</v>
      </c>
      <c r="K159" s="27">
        <f>SUM(K152:K158)</f>
        <v>340.77444444444444</v>
      </c>
      <c r="L159" s="27">
        <f t="shared" si="21"/>
        <v>497.33000000000004</v>
      </c>
    </row>
    <row r="160" spans="1:12" s="102" customFormat="1" ht="15.75">
      <c r="A160" s="114"/>
      <c r="B160" s="115" t="s">
        <v>96</v>
      </c>
      <c r="C160" s="19">
        <f t="shared" ref="C160:L160" si="22">C159+C150</f>
        <v>1210</v>
      </c>
      <c r="D160" s="20">
        <f t="shared" si="22"/>
        <v>40.320250000000001</v>
      </c>
      <c r="E160" s="20">
        <f t="shared" si="22"/>
        <v>43.682999999999993</v>
      </c>
      <c r="F160" s="20">
        <f t="shared" si="22"/>
        <v>185.82974999999999</v>
      </c>
      <c r="G160" s="20">
        <f t="shared" si="22"/>
        <v>1242.1000000000001</v>
      </c>
      <c r="H160" s="21">
        <f t="shared" si="22"/>
        <v>0.64</v>
      </c>
      <c r="I160" s="21">
        <f t="shared" si="22"/>
        <v>0.75</v>
      </c>
      <c r="J160" s="21">
        <f t="shared" si="22"/>
        <v>34.528000000000006</v>
      </c>
      <c r="K160" s="21">
        <f t="shared" si="22"/>
        <v>563.2744444444445</v>
      </c>
      <c r="L160" s="21">
        <f t="shared" si="22"/>
        <v>908.46500000000003</v>
      </c>
    </row>
    <row r="161" spans="1:12" s="102" customFormat="1" ht="15.75">
      <c r="A161" s="201" t="s">
        <v>97</v>
      </c>
      <c r="B161" s="201"/>
      <c r="C161" s="201"/>
      <c r="D161" s="201"/>
      <c r="E161" s="201"/>
      <c r="F161" s="201"/>
      <c r="G161" s="201"/>
      <c r="H161" s="149"/>
      <c r="I161" s="149"/>
      <c r="J161" s="149"/>
      <c r="K161" s="149"/>
      <c r="L161" s="149"/>
    </row>
    <row r="162" spans="1:12" s="102" customFormat="1" ht="15.75">
      <c r="A162" s="196" t="s">
        <v>16</v>
      </c>
      <c r="B162" s="196"/>
      <c r="C162" s="196"/>
      <c r="D162" s="196"/>
      <c r="E162" s="196"/>
      <c r="F162" s="196"/>
      <c r="G162" s="196"/>
      <c r="H162" s="196"/>
      <c r="I162" s="196"/>
      <c r="J162" s="196"/>
      <c r="K162" s="196"/>
      <c r="L162" s="196"/>
    </row>
    <row r="163" spans="1:12" s="102" customFormat="1" ht="15.75">
      <c r="A163" s="131"/>
      <c r="B163" s="33" t="s">
        <v>29</v>
      </c>
      <c r="C163" s="32">
        <v>60</v>
      </c>
      <c r="D163" s="10">
        <v>0.66</v>
      </c>
      <c r="E163" s="10">
        <v>0.12</v>
      </c>
      <c r="F163" s="10">
        <v>2.2799999999999998</v>
      </c>
      <c r="G163" s="10">
        <v>14.4</v>
      </c>
      <c r="H163" s="10">
        <v>3.5999999999999997E-2</v>
      </c>
      <c r="I163" s="10">
        <v>0.1</v>
      </c>
      <c r="J163" s="10">
        <v>11</v>
      </c>
      <c r="K163" s="10">
        <v>12.2</v>
      </c>
      <c r="L163" s="10">
        <v>15.6</v>
      </c>
    </row>
    <row r="164" spans="1:12" s="102" customFormat="1" ht="15.75">
      <c r="A164" s="129" t="s">
        <v>41</v>
      </c>
      <c r="B164" s="31" t="s">
        <v>42</v>
      </c>
      <c r="C164" s="30">
        <v>140</v>
      </c>
      <c r="D164" s="18">
        <v>13.64</v>
      </c>
      <c r="E164" s="18">
        <v>15.89</v>
      </c>
      <c r="F164" s="18">
        <v>19.8</v>
      </c>
      <c r="G164" s="18">
        <v>315</v>
      </c>
      <c r="H164" s="18">
        <v>0.16999999999999998</v>
      </c>
      <c r="I164" s="18">
        <v>0.25</v>
      </c>
      <c r="J164" s="18">
        <v>3.68</v>
      </c>
      <c r="K164" s="18">
        <v>142.44999999999999</v>
      </c>
      <c r="L164" s="18">
        <v>283.14999999999998</v>
      </c>
    </row>
    <row r="165" spans="1:12" s="102" customFormat="1" ht="15.75">
      <c r="A165" s="138"/>
      <c r="B165" s="139" t="s">
        <v>98</v>
      </c>
      <c r="C165" s="100">
        <v>30</v>
      </c>
      <c r="D165" s="25">
        <v>1.68</v>
      </c>
      <c r="E165" s="25">
        <v>1.5</v>
      </c>
      <c r="F165" s="25">
        <v>22.889999999999997</v>
      </c>
      <c r="G165" s="25">
        <v>108.6</v>
      </c>
      <c r="H165" s="25">
        <v>2.4E-2</v>
      </c>
      <c r="I165" s="25"/>
      <c r="J165" s="25"/>
      <c r="K165" s="25">
        <v>49</v>
      </c>
      <c r="L165" s="25">
        <v>41</v>
      </c>
    </row>
    <row r="166" spans="1:12" s="102" customFormat="1" ht="15.75">
      <c r="A166" s="135" t="s">
        <v>44</v>
      </c>
      <c r="B166" s="35" t="s">
        <v>45</v>
      </c>
      <c r="C166" s="36">
        <v>215</v>
      </c>
      <c r="D166" s="47">
        <v>7.0000000000000007E-2</v>
      </c>
      <c r="E166" s="47">
        <v>0.02</v>
      </c>
      <c r="F166" s="47">
        <v>15</v>
      </c>
      <c r="G166" s="47">
        <v>60</v>
      </c>
      <c r="H166" s="47"/>
      <c r="I166" s="47"/>
      <c r="J166" s="47">
        <v>0.03</v>
      </c>
      <c r="K166" s="47">
        <v>11.1</v>
      </c>
      <c r="L166" s="47">
        <v>2.8</v>
      </c>
    </row>
    <row r="167" spans="1:12" s="102" customFormat="1" ht="20.25" customHeight="1">
      <c r="A167" s="138"/>
      <c r="B167" s="139" t="s">
        <v>26</v>
      </c>
      <c r="C167" s="100">
        <v>40</v>
      </c>
      <c r="D167" s="10">
        <v>1.32</v>
      </c>
      <c r="E167" s="10">
        <v>0.24</v>
      </c>
      <c r="F167" s="10">
        <v>7.9279999999999999</v>
      </c>
      <c r="G167" s="10">
        <v>39.6</v>
      </c>
      <c r="H167" s="10">
        <v>3.4000000000000002E-2</v>
      </c>
      <c r="I167" s="10"/>
      <c r="J167" s="10">
        <v>0</v>
      </c>
      <c r="K167" s="10">
        <v>5.8</v>
      </c>
      <c r="L167" s="10">
        <v>30</v>
      </c>
    </row>
    <row r="168" spans="1:12" s="102" customFormat="1" ht="15.75">
      <c r="A168" s="138"/>
      <c r="B168" s="103" t="s">
        <v>27</v>
      </c>
      <c r="C168" s="105">
        <f t="shared" ref="C168:L168" si="23">SUM(C163:C167)</f>
        <v>485</v>
      </c>
      <c r="D168" s="27">
        <f t="shared" si="23"/>
        <v>17.37</v>
      </c>
      <c r="E168" s="27">
        <f t="shared" si="23"/>
        <v>17.77</v>
      </c>
      <c r="F168" s="27">
        <f t="shared" si="23"/>
        <v>67.897999999999996</v>
      </c>
      <c r="G168" s="27">
        <f t="shared" si="23"/>
        <v>537.6</v>
      </c>
      <c r="H168" s="27">
        <f t="shared" si="23"/>
        <v>0.26400000000000001</v>
      </c>
      <c r="I168" s="27">
        <f t="shared" si="23"/>
        <v>0.35</v>
      </c>
      <c r="J168" s="27">
        <f t="shared" si="23"/>
        <v>14.709999999999999</v>
      </c>
      <c r="K168" s="27">
        <f t="shared" si="23"/>
        <v>220.54999999999998</v>
      </c>
      <c r="L168" s="27">
        <f t="shared" si="23"/>
        <v>372.55</v>
      </c>
    </row>
    <row r="169" spans="1:12" s="102" customFormat="1" ht="15.75">
      <c r="A169" s="200" t="s">
        <v>28</v>
      </c>
      <c r="B169" s="200"/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</row>
    <row r="170" spans="1:12" s="102" customFormat="1" ht="15.75">
      <c r="A170" s="131"/>
      <c r="B170" s="33" t="s">
        <v>29</v>
      </c>
      <c r="C170" s="32">
        <v>60</v>
      </c>
      <c r="D170" s="10">
        <v>0.66</v>
      </c>
      <c r="E170" s="10">
        <v>0.12</v>
      </c>
      <c r="F170" s="10">
        <v>2.2799999999999998</v>
      </c>
      <c r="G170" s="10">
        <v>14.4</v>
      </c>
      <c r="H170" s="10">
        <v>3.5999999999999997E-2</v>
      </c>
      <c r="I170" s="10">
        <v>0.1</v>
      </c>
      <c r="J170" s="10">
        <v>11</v>
      </c>
      <c r="K170" s="10">
        <v>12.2</v>
      </c>
      <c r="L170" s="10">
        <v>15.6</v>
      </c>
    </row>
    <row r="171" spans="1:12" s="102" customFormat="1" ht="15.75">
      <c r="A171" s="138" t="s">
        <v>117</v>
      </c>
      <c r="B171" s="139" t="s">
        <v>118</v>
      </c>
      <c r="C171" s="100">
        <v>250</v>
      </c>
      <c r="D171" s="25">
        <v>7.0519999999999996</v>
      </c>
      <c r="E171" s="25">
        <v>5.4340000000000002</v>
      </c>
      <c r="F171" s="25">
        <v>4.2959999999999994</v>
      </c>
      <c r="G171" s="25">
        <v>92.600000000000009</v>
      </c>
      <c r="H171" s="25">
        <v>0.14000000000000001</v>
      </c>
      <c r="I171" s="25">
        <v>0.22800000000000001</v>
      </c>
      <c r="J171" s="25">
        <v>5</v>
      </c>
      <c r="K171" s="25">
        <v>122.8</v>
      </c>
      <c r="L171" s="25">
        <v>180.8</v>
      </c>
    </row>
    <row r="172" spans="1:12" s="102" customFormat="1" ht="15.75">
      <c r="A172" s="138" t="s">
        <v>119</v>
      </c>
      <c r="B172" s="139" t="s">
        <v>120</v>
      </c>
      <c r="C172" s="100">
        <v>90</v>
      </c>
      <c r="D172" s="25">
        <v>10.65</v>
      </c>
      <c r="E172" s="25">
        <v>14.7</v>
      </c>
      <c r="F172" s="25">
        <v>4.7300000000000004</v>
      </c>
      <c r="G172" s="25">
        <v>194</v>
      </c>
      <c r="H172" s="25">
        <v>7.0000000000000007E-2</v>
      </c>
      <c r="I172" s="25">
        <v>0.08</v>
      </c>
      <c r="J172" s="25">
        <v>0.85090909090909095</v>
      </c>
      <c r="K172" s="25">
        <v>27.77</v>
      </c>
      <c r="L172" s="25">
        <v>137.786</v>
      </c>
    </row>
    <row r="173" spans="1:12" s="102" customFormat="1" ht="15.75">
      <c r="A173" s="138" t="s">
        <v>84</v>
      </c>
      <c r="B173" s="139" t="s">
        <v>85</v>
      </c>
      <c r="C173" s="100">
        <v>150</v>
      </c>
      <c r="D173" s="25">
        <v>3.6509999999999998</v>
      </c>
      <c r="E173" s="25">
        <v>5.3744999999999994</v>
      </c>
      <c r="F173" s="25">
        <v>36.683999999999997</v>
      </c>
      <c r="G173" s="25">
        <v>209.4</v>
      </c>
      <c r="H173" s="25">
        <v>2.5500000000000002E-2</v>
      </c>
      <c r="I173" s="25">
        <v>1.95E-2</v>
      </c>
      <c r="J173" s="25"/>
      <c r="K173" s="25">
        <v>91</v>
      </c>
      <c r="L173" s="25">
        <v>100.94499999999999</v>
      </c>
    </row>
    <row r="174" spans="1:12" s="102" customFormat="1" ht="15.75">
      <c r="A174" s="138" t="s">
        <v>35</v>
      </c>
      <c r="B174" s="33" t="s">
        <v>36</v>
      </c>
      <c r="C174" s="32">
        <v>200</v>
      </c>
      <c r="D174" s="10">
        <v>0.16000000000000003</v>
      </c>
      <c r="E174" s="10">
        <v>0.16000000000000003</v>
      </c>
      <c r="F174" s="10">
        <v>27.8</v>
      </c>
      <c r="G174" s="10">
        <v>114.60000000000001</v>
      </c>
      <c r="H174" s="10">
        <v>1.2E-2</v>
      </c>
      <c r="I174" s="10">
        <v>8.0000000000000002E-3</v>
      </c>
      <c r="J174" s="10">
        <v>0.9</v>
      </c>
      <c r="K174" s="10">
        <v>91</v>
      </c>
      <c r="L174" s="10">
        <v>4.4000000000000004</v>
      </c>
    </row>
    <row r="175" spans="1:12" s="102" customFormat="1" ht="15.75">
      <c r="A175" s="138"/>
      <c r="B175" s="139" t="s">
        <v>37</v>
      </c>
      <c r="C175" s="100">
        <v>20</v>
      </c>
      <c r="D175" s="18">
        <v>3.2</v>
      </c>
      <c r="E175" s="18">
        <v>0.79</v>
      </c>
      <c r="F175" s="18">
        <v>29.68</v>
      </c>
      <c r="G175" s="18">
        <v>104</v>
      </c>
      <c r="H175" s="18">
        <v>6.2000000000000006E-2</v>
      </c>
      <c r="I175" s="18"/>
      <c r="J175" s="18">
        <v>0.8</v>
      </c>
      <c r="K175" s="18">
        <v>18.044444444444444</v>
      </c>
      <c r="L175" s="18">
        <v>26</v>
      </c>
    </row>
    <row r="176" spans="1:12" s="102" customFormat="1" ht="20.25" customHeight="1">
      <c r="A176" s="138"/>
      <c r="B176" s="139" t="s">
        <v>26</v>
      </c>
      <c r="C176" s="100">
        <v>40</v>
      </c>
      <c r="D176" s="10">
        <v>1.32</v>
      </c>
      <c r="E176" s="10">
        <v>0.24</v>
      </c>
      <c r="F176" s="10">
        <v>7.9279999999999999</v>
      </c>
      <c r="G176" s="10">
        <v>39.6</v>
      </c>
      <c r="H176" s="10">
        <v>3.4000000000000002E-2</v>
      </c>
      <c r="I176" s="10"/>
      <c r="J176" s="10">
        <v>0</v>
      </c>
      <c r="K176" s="10">
        <v>5.8</v>
      </c>
      <c r="L176" s="10">
        <v>30</v>
      </c>
    </row>
    <row r="177" spans="1:12" s="116" customFormat="1" ht="15.75">
      <c r="A177" s="156"/>
      <c r="B177" s="148" t="s">
        <v>38</v>
      </c>
      <c r="C177" s="105">
        <f t="shared" ref="C177:L177" si="24">SUM(C170:C176)</f>
        <v>810</v>
      </c>
      <c r="D177" s="27">
        <f>SUM(D170:D176)</f>
        <v>26.693000000000001</v>
      </c>
      <c r="E177" s="27">
        <f t="shared" si="24"/>
        <v>26.818499999999993</v>
      </c>
      <c r="F177" s="27">
        <f t="shared" si="24"/>
        <v>113.398</v>
      </c>
      <c r="G177" s="27">
        <f t="shared" si="24"/>
        <v>768.6</v>
      </c>
      <c r="H177" s="27">
        <f t="shared" si="24"/>
        <v>0.37950000000000006</v>
      </c>
      <c r="I177" s="27">
        <f t="shared" si="24"/>
        <v>0.43550000000000005</v>
      </c>
      <c r="J177" s="27">
        <f t="shared" si="24"/>
        <v>18.550909090909091</v>
      </c>
      <c r="K177" s="27">
        <f t="shared" si="24"/>
        <v>368.61444444444442</v>
      </c>
      <c r="L177" s="27">
        <f t="shared" si="24"/>
        <v>495.53100000000001</v>
      </c>
    </row>
    <row r="178" spans="1:12" s="102" customFormat="1" ht="15.75">
      <c r="A178" s="117"/>
      <c r="B178" s="104" t="s">
        <v>103</v>
      </c>
      <c r="C178" s="105">
        <f>C217+C168</f>
        <v>1345</v>
      </c>
      <c r="D178" s="21">
        <f>D168+D177</f>
        <v>44.063000000000002</v>
      </c>
      <c r="E178" s="21">
        <f t="shared" ref="E178:L178" si="25">E168+E177</f>
        <v>44.588499999999996</v>
      </c>
      <c r="F178" s="21">
        <f t="shared" si="25"/>
        <v>181.29599999999999</v>
      </c>
      <c r="G178" s="21">
        <f t="shared" si="25"/>
        <v>1306.2</v>
      </c>
      <c r="H178" s="21">
        <f t="shared" si="25"/>
        <v>0.64350000000000007</v>
      </c>
      <c r="I178" s="21">
        <f t="shared" si="25"/>
        <v>0.78550000000000009</v>
      </c>
      <c r="J178" s="21">
        <f t="shared" si="25"/>
        <v>33.260909090909088</v>
      </c>
      <c r="K178" s="21">
        <f t="shared" si="25"/>
        <v>589.16444444444437</v>
      </c>
      <c r="L178" s="21">
        <f t="shared" si="25"/>
        <v>868.08100000000002</v>
      </c>
    </row>
    <row r="179" spans="1:12" s="102" customFormat="1" ht="15.75">
      <c r="A179" s="199" t="s">
        <v>104</v>
      </c>
      <c r="B179" s="199"/>
      <c r="C179" s="199"/>
      <c r="D179" s="199"/>
      <c r="E179" s="199"/>
      <c r="F179" s="199"/>
      <c r="G179" s="199"/>
      <c r="H179" s="149"/>
      <c r="I179" s="149"/>
      <c r="J179" s="149"/>
      <c r="K179" s="149"/>
      <c r="L179" s="149"/>
    </row>
    <row r="180" spans="1:12" s="102" customFormat="1" ht="15.75">
      <c r="A180" s="200" t="s">
        <v>16</v>
      </c>
      <c r="B180" s="200"/>
      <c r="C180" s="200"/>
      <c r="D180" s="200"/>
      <c r="E180" s="200"/>
      <c r="F180" s="200"/>
      <c r="G180" s="200"/>
      <c r="H180" s="200"/>
      <c r="I180" s="200"/>
      <c r="J180" s="200"/>
      <c r="K180" s="200"/>
      <c r="L180" s="200"/>
    </row>
    <row r="181" spans="1:12" s="102" customFormat="1" ht="15.75">
      <c r="A181" s="131"/>
      <c r="B181" s="33" t="s">
        <v>29</v>
      </c>
      <c r="C181" s="32">
        <v>60</v>
      </c>
      <c r="D181" s="10">
        <v>0.66</v>
      </c>
      <c r="E181" s="10">
        <v>0.12</v>
      </c>
      <c r="F181" s="10">
        <v>2.2799999999999998</v>
      </c>
      <c r="G181" s="10">
        <v>14.4</v>
      </c>
      <c r="H181" s="10">
        <v>3.5999999999999997E-2</v>
      </c>
      <c r="I181" s="10">
        <v>0.1</v>
      </c>
      <c r="J181" s="10">
        <v>11</v>
      </c>
      <c r="K181" s="10">
        <v>12.2</v>
      </c>
      <c r="L181" s="10">
        <v>15.6</v>
      </c>
    </row>
    <row r="182" spans="1:12" s="102" customFormat="1" ht="15.75">
      <c r="A182" s="137" t="s">
        <v>19</v>
      </c>
      <c r="B182" s="119" t="s">
        <v>20</v>
      </c>
      <c r="C182" s="118">
        <v>15</v>
      </c>
      <c r="D182" s="18">
        <v>4</v>
      </c>
      <c r="E182" s="18">
        <v>3.9</v>
      </c>
      <c r="F182" s="18">
        <v>0</v>
      </c>
      <c r="G182" s="18">
        <v>54</v>
      </c>
      <c r="H182" s="18">
        <v>5.0000000000000001E-3</v>
      </c>
      <c r="I182" s="18">
        <v>0.09</v>
      </c>
      <c r="J182" s="18">
        <v>0.1</v>
      </c>
      <c r="K182" s="18">
        <v>82</v>
      </c>
      <c r="L182" s="18">
        <v>75</v>
      </c>
    </row>
    <row r="183" spans="1:12" s="102" customFormat="1" ht="31.5">
      <c r="A183" s="138" t="s">
        <v>105</v>
      </c>
      <c r="B183" s="139" t="s">
        <v>106</v>
      </c>
      <c r="C183" s="100">
        <v>90</v>
      </c>
      <c r="D183" s="18">
        <v>5.83</v>
      </c>
      <c r="E183" s="18">
        <v>8.75</v>
      </c>
      <c r="F183" s="18">
        <v>16.25</v>
      </c>
      <c r="G183" s="18">
        <v>151</v>
      </c>
      <c r="H183" s="18">
        <v>0.16</v>
      </c>
      <c r="I183" s="18"/>
      <c r="J183" s="18">
        <v>0.72</v>
      </c>
      <c r="K183" s="18">
        <v>87.95</v>
      </c>
      <c r="L183" s="18">
        <v>158.37</v>
      </c>
    </row>
    <row r="184" spans="1:12" s="102" customFormat="1" ht="15.75">
      <c r="A184" s="138" t="s">
        <v>66</v>
      </c>
      <c r="B184" s="139" t="s">
        <v>67</v>
      </c>
      <c r="C184" s="100">
        <v>150</v>
      </c>
      <c r="D184" s="10">
        <v>5.5170000000000003</v>
      </c>
      <c r="E184" s="10">
        <v>4.5149999999999997</v>
      </c>
      <c r="F184" s="10">
        <v>26.445</v>
      </c>
      <c r="G184" s="10">
        <v>168.45</v>
      </c>
      <c r="H184" s="10">
        <v>2.5500000000000002E-2</v>
      </c>
      <c r="I184" s="10">
        <v>0.157</v>
      </c>
      <c r="J184" s="10"/>
      <c r="K184" s="10">
        <v>25.92</v>
      </c>
      <c r="L184" s="10">
        <v>47.17</v>
      </c>
    </row>
    <row r="185" spans="1:12" s="102" customFormat="1" ht="15.75">
      <c r="A185" s="134" t="s">
        <v>24</v>
      </c>
      <c r="B185" s="35" t="s">
        <v>25</v>
      </c>
      <c r="C185" s="36">
        <v>222</v>
      </c>
      <c r="D185" s="18">
        <v>0.13</v>
      </c>
      <c r="E185" s="18">
        <v>0.02</v>
      </c>
      <c r="F185" s="18">
        <v>15.2</v>
      </c>
      <c r="G185" s="18">
        <v>62</v>
      </c>
      <c r="H185" s="18"/>
      <c r="I185" s="18"/>
      <c r="J185" s="18">
        <v>2.83</v>
      </c>
      <c r="K185" s="18">
        <v>14.2</v>
      </c>
      <c r="L185" s="18">
        <v>4.4000000000000004</v>
      </c>
    </row>
    <row r="186" spans="1:12" s="102" customFormat="1" ht="20.25" customHeight="1">
      <c r="A186" s="138"/>
      <c r="B186" s="139" t="s">
        <v>26</v>
      </c>
      <c r="C186" s="100">
        <v>40</v>
      </c>
      <c r="D186" s="10">
        <v>1.32</v>
      </c>
      <c r="E186" s="10">
        <v>0.24</v>
      </c>
      <c r="F186" s="10">
        <v>7.9279999999999999</v>
      </c>
      <c r="G186" s="10">
        <v>39.6</v>
      </c>
      <c r="H186" s="10">
        <v>3.4000000000000002E-2</v>
      </c>
      <c r="I186" s="10"/>
      <c r="J186" s="10">
        <v>0</v>
      </c>
      <c r="K186" s="10">
        <v>5.8</v>
      </c>
      <c r="L186" s="10">
        <v>30</v>
      </c>
    </row>
    <row r="187" spans="1:12" s="102" customFormat="1" ht="15.75">
      <c r="A187" s="138"/>
      <c r="B187" s="103" t="s">
        <v>27</v>
      </c>
      <c r="C187" s="105">
        <f t="shared" ref="C187:L187" si="26">SUM(C181:C186)</f>
        <v>577</v>
      </c>
      <c r="D187" s="27">
        <f>SUM(D181:D186)</f>
        <v>17.457000000000001</v>
      </c>
      <c r="E187" s="27">
        <f t="shared" si="26"/>
        <v>17.544999999999998</v>
      </c>
      <c r="F187" s="27">
        <f t="shared" si="26"/>
        <v>68.102999999999994</v>
      </c>
      <c r="G187" s="27">
        <f t="shared" si="26"/>
        <v>489.45000000000005</v>
      </c>
      <c r="H187" s="27">
        <f t="shared" si="26"/>
        <v>0.26050000000000001</v>
      </c>
      <c r="I187" s="27">
        <f>SUM(I181:I186)</f>
        <v>0.34699999999999998</v>
      </c>
      <c r="J187" s="27">
        <f t="shared" si="26"/>
        <v>14.65</v>
      </c>
      <c r="K187" s="27">
        <f t="shared" si="26"/>
        <v>228.07</v>
      </c>
      <c r="L187" s="27">
        <f t="shared" si="26"/>
        <v>330.53999999999996</v>
      </c>
    </row>
    <row r="188" spans="1:12" s="102" customFormat="1" ht="15.75">
      <c r="A188" s="200" t="s">
        <v>28</v>
      </c>
      <c r="B188" s="200"/>
      <c r="C188" s="200"/>
      <c r="D188" s="200"/>
      <c r="E188" s="200"/>
      <c r="F188" s="200"/>
      <c r="G188" s="200"/>
      <c r="H188" s="200"/>
      <c r="I188" s="200"/>
      <c r="J188" s="200"/>
      <c r="K188" s="200"/>
      <c r="L188" s="200"/>
    </row>
    <row r="189" spans="1:12" s="102" customFormat="1" ht="15.75">
      <c r="A189" s="131"/>
      <c r="B189" s="33" t="s">
        <v>29</v>
      </c>
      <c r="C189" s="32">
        <v>60</v>
      </c>
      <c r="D189" s="10">
        <v>0.66</v>
      </c>
      <c r="E189" s="10">
        <v>0.12</v>
      </c>
      <c r="F189" s="10">
        <v>2.2799999999999998</v>
      </c>
      <c r="G189" s="10">
        <v>14.4</v>
      </c>
      <c r="H189" s="10">
        <v>3.5999999999999997E-2</v>
      </c>
      <c r="I189" s="10">
        <v>0.1</v>
      </c>
      <c r="J189" s="10">
        <v>11</v>
      </c>
      <c r="K189" s="10">
        <v>12.2</v>
      </c>
      <c r="L189" s="10">
        <v>15.6</v>
      </c>
    </row>
    <row r="190" spans="1:12" s="102" customFormat="1" ht="15.75">
      <c r="A190" s="138" t="s">
        <v>107</v>
      </c>
      <c r="B190" s="139" t="s">
        <v>108</v>
      </c>
      <c r="C190" s="100">
        <v>200</v>
      </c>
      <c r="D190" s="10">
        <v>3.5780000000000003</v>
      </c>
      <c r="E190" s="10">
        <v>2.17</v>
      </c>
      <c r="F190" s="10">
        <v>9.6900000000000013</v>
      </c>
      <c r="G190" s="10">
        <v>68.600000000000009</v>
      </c>
      <c r="H190" s="10">
        <v>7.1999999999999995E-2</v>
      </c>
      <c r="I190" s="10">
        <v>4.4000000000000004E-2</v>
      </c>
      <c r="J190" s="10"/>
      <c r="K190" s="10">
        <v>106.8</v>
      </c>
      <c r="L190" s="10">
        <v>223.9</v>
      </c>
    </row>
    <row r="191" spans="1:12" s="102" customFormat="1" ht="15.75">
      <c r="A191" s="138" t="s">
        <v>109</v>
      </c>
      <c r="B191" s="139" t="s">
        <v>110</v>
      </c>
      <c r="C191" s="100">
        <v>200</v>
      </c>
      <c r="D191" s="25">
        <v>16.3</v>
      </c>
      <c r="E191" s="25">
        <v>21.5</v>
      </c>
      <c r="F191" s="25">
        <v>16.579999999999998</v>
      </c>
      <c r="G191" s="25">
        <v>383</v>
      </c>
      <c r="H191" s="25">
        <v>0.10999999999999999</v>
      </c>
      <c r="I191" s="25">
        <v>0.25</v>
      </c>
      <c r="J191" s="25"/>
      <c r="K191" s="25">
        <v>98.69</v>
      </c>
      <c r="L191" s="25">
        <v>200.22</v>
      </c>
    </row>
    <row r="192" spans="1:12" s="102" customFormat="1" ht="15.75">
      <c r="A192" s="138" t="s">
        <v>35</v>
      </c>
      <c r="B192" s="33" t="s">
        <v>36</v>
      </c>
      <c r="C192" s="32">
        <v>200</v>
      </c>
      <c r="D192" s="10">
        <v>0.16000000000000003</v>
      </c>
      <c r="E192" s="10">
        <v>0.16000000000000003</v>
      </c>
      <c r="F192" s="10">
        <v>27.8</v>
      </c>
      <c r="G192" s="10">
        <v>114.60000000000001</v>
      </c>
      <c r="H192" s="10">
        <v>1.2E-2</v>
      </c>
      <c r="I192" s="10">
        <v>8.0000000000000002E-3</v>
      </c>
      <c r="J192" s="10">
        <v>0.9</v>
      </c>
      <c r="K192" s="10">
        <v>91</v>
      </c>
      <c r="L192" s="10">
        <v>4.4000000000000004</v>
      </c>
    </row>
    <row r="193" spans="1:12" s="102" customFormat="1" ht="15.75">
      <c r="A193" s="130" t="s">
        <v>22</v>
      </c>
      <c r="B193" s="33" t="s">
        <v>23</v>
      </c>
      <c r="C193" s="32">
        <v>100</v>
      </c>
      <c r="D193" s="10">
        <v>0.4</v>
      </c>
      <c r="E193" s="10">
        <v>0.2</v>
      </c>
      <c r="F193" s="10">
        <v>9.8000000000000007</v>
      </c>
      <c r="G193" s="10">
        <v>47</v>
      </c>
      <c r="H193" s="10">
        <v>0.04</v>
      </c>
      <c r="I193" s="10">
        <v>0.05</v>
      </c>
      <c r="J193" s="10">
        <v>7</v>
      </c>
      <c r="K193" s="10">
        <v>26</v>
      </c>
      <c r="L193" s="10">
        <v>11</v>
      </c>
    </row>
    <row r="194" spans="1:12" s="102" customFormat="1" ht="15.75">
      <c r="A194" s="138"/>
      <c r="B194" s="139" t="s">
        <v>37</v>
      </c>
      <c r="C194" s="100">
        <v>20</v>
      </c>
      <c r="D194" s="18">
        <v>3.2</v>
      </c>
      <c r="E194" s="18">
        <v>0.79</v>
      </c>
      <c r="F194" s="18">
        <v>29.68</v>
      </c>
      <c r="G194" s="18">
        <v>104</v>
      </c>
      <c r="H194" s="18">
        <v>6.2000000000000006E-2</v>
      </c>
      <c r="I194" s="18"/>
      <c r="J194" s="18">
        <v>0.8</v>
      </c>
      <c r="K194" s="18">
        <v>18.044444444444444</v>
      </c>
      <c r="L194" s="18">
        <v>26</v>
      </c>
    </row>
    <row r="195" spans="1:12" s="102" customFormat="1" ht="20.25" customHeight="1">
      <c r="A195" s="138"/>
      <c r="B195" s="139" t="s">
        <v>26</v>
      </c>
      <c r="C195" s="100">
        <v>40</v>
      </c>
      <c r="D195" s="10">
        <v>1.32</v>
      </c>
      <c r="E195" s="10">
        <v>0.24</v>
      </c>
      <c r="F195" s="10">
        <v>7.9279999999999999</v>
      </c>
      <c r="G195" s="10">
        <v>39.6</v>
      </c>
      <c r="H195" s="10">
        <v>3.4000000000000002E-2</v>
      </c>
      <c r="I195" s="10"/>
      <c r="J195" s="10">
        <v>0</v>
      </c>
      <c r="K195" s="10">
        <v>5.8</v>
      </c>
      <c r="L195" s="10">
        <v>30</v>
      </c>
    </row>
    <row r="196" spans="1:12" s="102" customFormat="1" ht="15.75">
      <c r="A196" s="138"/>
      <c r="B196" s="103" t="s">
        <v>38</v>
      </c>
      <c r="C196" s="105">
        <f t="shared" ref="C196:L196" si="27">SUM(C189:C195)</f>
        <v>820</v>
      </c>
      <c r="D196" s="27">
        <f>SUM(D189:D195)</f>
        <v>25.617999999999999</v>
      </c>
      <c r="E196" s="27">
        <f t="shared" si="27"/>
        <v>25.179999999999996</v>
      </c>
      <c r="F196" s="27">
        <f t="shared" si="27"/>
        <v>103.75799999999998</v>
      </c>
      <c r="G196" s="27">
        <f t="shared" si="27"/>
        <v>771.2</v>
      </c>
      <c r="H196" s="27">
        <f>SUM(H189:H195)</f>
        <v>0.36599999999999999</v>
      </c>
      <c r="I196" s="27">
        <f>SUM(I189:I195)</f>
        <v>0.45200000000000001</v>
      </c>
      <c r="J196" s="27">
        <f t="shared" si="27"/>
        <v>19.7</v>
      </c>
      <c r="K196" s="27">
        <f t="shared" si="27"/>
        <v>358.53444444444443</v>
      </c>
      <c r="L196" s="27">
        <f t="shared" si="27"/>
        <v>511.12</v>
      </c>
    </row>
    <row r="197" spans="1:12" s="102" customFormat="1" ht="15.75">
      <c r="A197" s="138"/>
      <c r="B197" s="104" t="s">
        <v>111</v>
      </c>
      <c r="C197" s="105">
        <f t="shared" ref="C197:L197" si="28">C196+C187</f>
        <v>1397</v>
      </c>
      <c r="D197" s="21">
        <f t="shared" si="28"/>
        <v>43.075000000000003</v>
      </c>
      <c r="E197" s="21">
        <f t="shared" si="28"/>
        <v>42.724999999999994</v>
      </c>
      <c r="F197" s="21">
        <f t="shared" si="28"/>
        <v>171.86099999999999</v>
      </c>
      <c r="G197" s="21">
        <f t="shared" si="28"/>
        <v>1260.6500000000001</v>
      </c>
      <c r="H197" s="21">
        <f t="shared" si="28"/>
        <v>0.62650000000000006</v>
      </c>
      <c r="I197" s="21">
        <f t="shared" si="28"/>
        <v>0.79899999999999993</v>
      </c>
      <c r="J197" s="21">
        <f t="shared" si="28"/>
        <v>34.35</v>
      </c>
      <c r="K197" s="21">
        <f t="shared" si="28"/>
        <v>586.60444444444443</v>
      </c>
      <c r="L197" s="21">
        <f t="shared" si="28"/>
        <v>841.66</v>
      </c>
    </row>
    <row r="198" spans="1:12" s="102" customFormat="1" ht="15.75">
      <c r="A198" s="199" t="s">
        <v>112</v>
      </c>
      <c r="B198" s="199"/>
      <c r="C198" s="199"/>
      <c r="D198" s="199"/>
      <c r="E198" s="199"/>
      <c r="F198" s="199"/>
      <c r="G198" s="199"/>
      <c r="H198" s="149"/>
      <c r="I198" s="149"/>
      <c r="J198" s="149"/>
      <c r="K198" s="149"/>
      <c r="L198" s="149"/>
    </row>
    <row r="199" spans="1:12" s="102" customFormat="1" ht="15.75">
      <c r="A199" s="200" t="s">
        <v>16</v>
      </c>
      <c r="B199" s="200"/>
      <c r="C199" s="200"/>
      <c r="D199" s="200"/>
      <c r="E199" s="200"/>
      <c r="F199" s="200"/>
      <c r="G199" s="200"/>
      <c r="H199" s="200"/>
      <c r="I199" s="200"/>
      <c r="J199" s="200"/>
      <c r="K199" s="200"/>
      <c r="L199" s="200"/>
    </row>
    <row r="200" spans="1:12" s="102" customFormat="1" ht="15.75">
      <c r="A200" s="138" t="s">
        <v>113</v>
      </c>
      <c r="B200" s="139" t="s">
        <v>114</v>
      </c>
      <c r="C200" s="100">
        <v>200</v>
      </c>
      <c r="D200" s="10">
        <v>6.08</v>
      </c>
      <c r="E200" s="10">
        <v>2.1799999999999997</v>
      </c>
      <c r="F200" s="10">
        <v>29.479999999999997</v>
      </c>
      <c r="G200" s="10">
        <v>140</v>
      </c>
      <c r="H200" s="10">
        <v>0.1</v>
      </c>
      <c r="I200" s="10"/>
      <c r="J200" s="10">
        <v>4.96</v>
      </c>
      <c r="K200" s="10">
        <v>33.379999999999995</v>
      </c>
      <c r="L200" s="10">
        <v>116.72</v>
      </c>
    </row>
    <row r="201" spans="1:12" s="49" customFormat="1" ht="15.75">
      <c r="A201" s="142" t="s">
        <v>21</v>
      </c>
      <c r="B201" s="143" t="s">
        <v>115</v>
      </c>
      <c r="C201" s="41">
        <v>50</v>
      </c>
      <c r="D201" s="14">
        <v>2.91</v>
      </c>
      <c r="E201" s="14">
        <v>1.6899999999999995</v>
      </c>
      <c r="F201" s="14">
        <v>16.05</v>
      </c>
      <c r="G201" s="14">
        <v>112</v>
      </c>
      <c r="H201" s="14">
        <v>0.04</v>
      </c>
      <c r="I201" s="14" t="s">
        <v>116</v>
      </c>
      <c r="J201" s="14">
        <v>0.03</v>
      </c>
      <c r="K201" s="14">
        <v>9.1999999999999993</v>
      </c>
      <c r="L201" s="14">
        <v>28.1</v>
      </c>
    </row>
    <row r="202" spans="1:12" s="102" customFormat="1" ht="15.75">
      <c r="A202" s="131">
        <v>14</v>
      </c>
      <c r="B202" s="33" t="s">
        <v>18</v>
      </c>
      <c r="C202" s="32">
        <v>10</v>
      </c>
      <c r="D202" s="10">
        <v>0.08</v>
      </c>
      <c r="E202" s="10">
        <v>6.25</v>
      </c>
      <c r="F202" s="10">
        <v>0.13</v>
      </c>
      <c r="G202" s="10">
        <v>66.09</v>
      </c>
      <c r="H202" s="10"/>
      <c r="I202" s="10">
        <v>0.01</v>
      </c>
      <c r="J202" s="10"/>
      <c r="K202" s="10">
        <v>2.4</v>
      </c>
      <c r="L202" s="10">
        <v>3</v>
      </c>
    </row>
    <row r="203" spans="1:12" s="102" customFormat="1" ht="15.75">
      <c r="A203" s="137" t="s">
        <v>19</v>
      </c>
      <c r="B203" s="119" t="s">
        <v>20</v>
      </c>
      <c r="C203" s="118">
        <v>15</v>
      </c>
      <c r="D203" s="18">
        <v>4</v>
      </c>
      <c r="E203" s="18">
        <v>3.9</v>
      </c>
      <c r="F203" s="18">
        <v>0</v>
      </c>
      <c r="G203" s="18">
        <v>54</v>
      </c>
      <c r="H203" s="18">
        <v>5.0000000000000001E-3</v>
      </c>
      <c r="I203" s="18">
        <v>0.09</v>
      </c>
      <c r="J203" s="18">
        <v>0.1</v>
      </c>
      <c r="K203" s="18">
        <v>82</v>
      </c>
      <c r="L203" s="18">
        <v>75</v>
      </c>
    </row>
    <row r="204" spans="1:12" s="102" customFormat="1" ht="15.75">
      <c r="A204" s="138" t="s">
        <v>91</v>
      </c>
      <c r="B204" s="139" t="s">
        <v>92</v>
      </c>
      <c r="C204" s="100">
        <v>200</v>
      </c>
      <c r="D204" s="10">
        <v>4.0780000000000003</v>
      </c>
      <c r="E204" s="10">
        <v>3.544</v>
      </c>
      <c r="F204" s="10">
        <v>17.577999999999999</v>
      </c>
      <c r="G204" s="10">
        <v>118.60000000000001</v>
      </c>
      <c r="H204" s="10">
        <v>5.6000000000000008E-2</v>
      </c>
      <c r="I204" s="10">
        <v>0.188</v>
      </c>
      <c r="J204" s="10">
        <v>1.5880000000000001</v>
      </c>
      <c r="K204" s="10">
        <v>116.22</v>
      </c>
      <c r="L204" s="10">
        <v>124.56</v>
      </c>
    </row>
    <row r="205" spans="1:12" s="102" customFormat="1" ht="15.75">
      <c r="A205" s="130" t="s">
        <v>22</v>
      </c>
      <c r="B205" s="33" t="s">
        <v>23</v>
      </c>
      <c r="C205" s="32">
        <v>100</v>
      </c>
      <c r="D205" s="10">
        <v>0.4</v>
      </c>
      <c r="E205" s="10">
        <v>0.2</v>
      </c>
      <c r="F205" s="10">
        <v>9.8000000000000007</v>
      </c>
      <c r="G205" s="10">
        <v>47</v>
      </c>
      <c r="H205" s="10">
        <v>0.04</v>
      </c>
      <c r="I205" s="10">
        <v>0.05</v>
      </c>
      <c r="J205" s="10">
        <v>7</v>
      </c>
      <c r="K205" s="10">
        <v>26</v>
      </c>
      <c r="L205" s="10">
        <v>11</v>
      </c>
    </row>
    <row r="206" spans="1:12" s="102" customFormat="1" ht="20.25" customHeight="1">
      <c r="A206" s="138"/>
      <c r="B206" s="139" t="s">
        <v>26</v>
      </c>
      <c r="C206" s="100">
        <v>40</v>
      </c>
      <c r="D206" s="10">
        <v>1.32</v>
      </c>
      <c r="E206" s="10">
        <v>0.24</v>
      </c>
      <c r="F206" s="10">
        <v>7.9279999999999999</v>
      </c>
      <c r="G206" s="10">
        <v>39.6</v>
      </c>
      <c r="H206" s="10">
        <v>3.4000000000000002E-2</v>
      </c>
      <c r="I206" s="10"/>
      <c r="J206" s="10">
        <v>0</v>
      </c>
      <c r="K206" s="10">
        <v>5.8</v>
      </c>
      <c r="L206" s="10">
        <v>30</v>
      </c>
    </row>
    <row r="207" spans="1:12" s="102" customFormat="1" ht="15.75">
      <c r="A207" s="138"/>
      <c r="B207" s="103" t="s">
        <v>27</v>
      </c>
      <c r="C207" s="105">
        <f t="shared" ref="C207:L207" si="29">SUM(C200:C206)</f>
        <v>615</v>
      </c>
      <c r="D207" s="27">
        <f t="shared" si="29"/>
        <v>18.867999999999999</v>
      </c>
      <c r="E207" s="27">
        <f t="shared" si="29"/>
        <v>18.003999999999998</v>
      </c>
      <c r="F207" s="27">
        <f t="shared" si="29"/>
        <v>80.965999999999994</v>
      </c>
      <c r="G207" s="27">
        <f t="shared" si="29"/>
        <v>577.29000000000008</v>
      </c>
      <c r="H207" s="27">
        <f t="shared" si="29"/>
        <v>0.27500000000000002</v>
      </c>
      <c r="I207" s="27">
        <f>SUM(I200:I206)</f>
        <v>0.33799999999999997</v>
      </c>
      <c r="J207" s="27">
        <f t="shared" si="29"/>
        <v>13.678000000000001</v>
      </c>
      <c r="K207" s="27">
        <f t="shared" si="29"/>
        <v>275</v>
      </c>
      <c r="L207" s="27">
        <f t="shared" si="29"/>
        <v>388.38</v>
      </c>
    </row>
    <row r="208" spans="1:12" s="102" customFormat="1" ht="15.75">
      <c r="A208" s="196" t="s">
        <v>28</v>
      </c>
      <c r="B208" s="196"/>
      <c r="C208" s="196"/>
      <c r="D208" s="196"/>
      <c r="E208" s="196"/>
      <c r="F208" s="196"/>
      <c r="G208" s="196"/>
      <c r="H208" s="196"/>
      <c r="I208" s="196"/>
      <c r="J208" s="196"/>
      <c r="K208" s="196"/>
      <c r="L208" s="196"/>
    </row>
    <row r="209" spans="1:12" s="102" customFormat="1" ht="15.75">
      <c r="A209" s="131"/>
      <c r="B209" s="33" t="s">
        <v>29</v>
      </c>
      <c r="C209" s="32">
        <v>60</v>
      </c>
      <c r="D209" s="10">
        <v>0.66</v>
      </c>
      <c r="E209" s="10">
        <v>0.12</v>
      </c>
      <c r="F209" s="10">
        <v>2.2799999999999998</v>
      </c>
      <c r="G209" s="10">
        <v>14.4</v>
      </c>
      <c r="H209" s="10">
        <v>3.5999999999999997E-2</v>
      </c>
      <c r="I209" s="10">
        <v>0.1</v>
      </c>
      <c r="J209" s="10">
        <v>5</v>
      </c>
      <c r="K209" s="10">
        <v>12.2</v>
      </c>
      <c r="L209" s="10">
        <v>15.6</v>
      </c>
    </row>
    <row r="210" spans="1:12" s="99" customFormat="1" ht="15.75">
      <c r="A210" s="5" t="s">
        <v>74</v>
      </c>
      <c r="B210" s="143" t="s">
        <v>75</v>
      </c>
      <c r="C210" s="41">
        <v>200</v>
      </c>
      <c r="D210" s="43">
        <v>4.3920000000000003</v>
      </c>
      <c r="E210" s="43">
        <v>4.2160000000000002</v>
      </c>
      <c r="F210" s="43">
        <v>8.2280000000000015</v>
      </c>
      <c r="G210" s="43">
        <v>118.60000000000001</v>
      </c>
      <c r="H210" s="43">
        <v>9.2000000000000026E-2</v>
      </c>
      <c r="I210" s="43">
        <v>9.8000000000000004E-2</v>
      </c>
      <c r="J210" s="43">
        <v>4.66</v>
      </c>
      <c r="K210" s="43">
        <v>64.14</v>
      </c>
      <c r="L210" s="43">
        <v>105.48</v>
      </c>
    </row>
    <row r="211" spans="1:12" s="49" customFormat="1" ht="15.75">
      <c r="A211" s="142" t="s">
        <v>99</v>
      </c>
      <c r="B211" s="186" t="s">
        <v>100</v>
      </c>
      <c r="C211" s="41">
        <v>90</v>
      </c>
      <c r="D211" s="42">
        <v>12.224999999999998</v>
      </c>
      <c r="E211" s="42">
        <v>13.0875</v>
      </c>
      <c r="F211" s="42">
        <v>16.931249999999999</v>
      </c>
      <c r="G211" s="42">
        <v>208.125</v>
      </c>
      <c r="H211" s="42">
        <v>0.04</v>
      </c>
      <c r="I211" s="42">
        <v>0.15125</v>
      </c>
      <c r="J211" s="42">
        <v>0.17</v>
      </c>
      <c r="K211" s="42">
        <v>106.11875000000001</v>
      </c>
      <c r="L211" s="42">
        <v>256.25625000000002</v>
      </c>
    </row>
    <row r="212" spans="1:12" s="102" customFormat="1" ht="15.75">
      <c r="A212" s="138" t="s">
        <v>101</v>
      </c>
      <c r="B212" s="139" t="s">
        <v>102</v>
      </c>
      <c r="C212" s="100">
        <v>150</v>
      </c>
      <c r="D212" s="50">
        <v>2.8589999999999995</v>
      </c>
      <c r="E212" s="50">
        <v>5.3184999999999993</v>
      </c>
      <c r="F212" s="50">
        <v>13.012999999999998</v>
      </c>
      <c r="G212" s="50">
        <v>142.35</v>
      </c>
      <c r="H212" s="50">
        <v>9.4500000000000001E-2</v>
      </c>
      <c r="I212" s="50">
        <v>2.5500000000000002E-2</v>
      </c>
      <c r="J212" s="50"/>
      <c r="K212" s="50">
        <v>9.7199999999999989</v>
      </c>
      <c r="L212" s="50">
        <v>57.17</v>
      </c>
    </row>
    <row r="213" spans="1:12" s="102" customFormat="1" ht="15.75">
      <c r="A213" s="138" t="s">
        <v>35</v>
      </c>
      <c r="B213" s="33" t="s">
        <v>36</v>
      </c>
      <c r="C213" s="32">
        <v>200</v>
      </c>
      <c r="D213" s="10">
        <v>0.16000000000000003</v>
      </c>
      <c r="E213" s="10">
        <v>0.16000000000000003</v>
      </c>
      <c r="F213" s="10">
        <v>27.8</v>
      </c>
      <c r="G213" s="10">
        <v>114.60000000000001</v>
      </c>
      <c r="H213" s="10">
        <v>1.2E-2</v>
      </c>
      <c r="I213" s="10">
        <v>8.0000000000000002E-3</v>
      </c>
      <c r="J213" s="10">
        <v>0.9</v>
      </c>
      <c r="K213" s="10">
        <v>91</v>
      </c>
      <c r="L213" s="10">
        <v>4.4000000000000004</v>
      </c>
    </row>
    <row r="214" spans="1:12" s="102" customFormat="1" ht="15.75">
      <c r="A214" s="130" t="s">
        <v>22</v>
      </c>
      <c r="B214" s="33" t="s">
        <v>23</v>
      </c>
      <c r="C214" s="32">
        <v>100</v>
      </c>
      <c r="D214" s="10">
        <v>0.4</v>
      </c>
      <c r="E214" s="10">
        <v>0.2</v>
      </c>
      <c r="F214" s="10">
        <v>9.8000000000000007</v>
      </c>
      <c r="G214" s="10">
        <v>47</v>
      </c>
      <c r="H214" s="10">
        <v>0.04</v>
      </c>
      <c r="I214" s="10">
        <v>0.05</v>
      </c>
      <c r="J214" s="10">
        <v>7</v>
      </c>
      <c r="K214" s="10">
        <v>26</v>
      </c>
      <c r="L214" s="10">
        <v>11</v>
      </c>
    </row>
    <row r="215" spans="1:12" s="102" customFormat="1" ht="15.75">
      <c r="A215" s="138"/>
      <c r="B215" s="139" t="s">
        <v>37</v>
      </c>
      <c r="C215" s="100">
        <v>20</v>
      </c>
      <c r="D215" s="18">
        <v>3.2</v>
      </c>
      <c r="E215" s="18">
        <v>0.79</v>
      </c>
      <c r="F215" s="18">
        <v>29.68</v>
      </c>
      <c r="G215" s="18">
        <v>104</v>
      </c>
      <c r="H215" s="18">
        <v>6.2000000000000006E-2</v>
      </c>
      <c r="I215" s="18"/>
      <c r="J215" s="18">
        <v>0.8</v>
      </c>
      <c r="K215" s="18">
        <v>18.044444444444444</v>
      </c>
      <c r="L215" s="18">
        <v>26</v>
      </c>
    </row>
    <row r="216" spans="1:12" s="102" customFormat="1" ht="20.25" customHeight="1">
      <c r="A216" s="138"/>
      <c r="B216" s="139" t="s">
        <v>26</v>
      </c>
      <c r="C216" s="100">
        <v>40</v>
      </c>
      <c r="D216" s="10">
        <v>1.32</v>
      </c>
      <c r="E216" s="10">
        <v>0.24</v>
      </c>
      <c r="F216" s="10">
        <v>7.9279999999999999</v>
      </c>
      <c r="G216" s="10">
        <v>39.6</v>
      </c>
      <c r="H216" s="10">
        <v>3.4000000000000002E-2</v>
      </c>
      <c r="I216" s="10"/>
      <c r="J216" s="10">
        <v>0</v>
      </c>
      <c r="K216" s="10">
        <v>5.8</v>
      </c>
      <c r="L216" s="10">
        <v>30</v>
      </c>
    </row>
    <row r="217" spans="1:12" s="102" customFormat="1" ht="15.75">
      <c r="A217" s="138"/>
      <c r="B217" s="103" t="s">
        <v>38</v>
      </c>
      <c r="C217" s="105">
        <f>SUM(C209:C216)</f>
        <v>860</v>
      </c>
      <c r="D217" s="27">
        <f t="shared" ref="D217:L217" si="30">SUM(D209:D216)</f>
        <v>25.215999999999994</v>
      </c>
      <c r="E217" s="27">
        <f t="shared" si="30"/>
        <v>24.131999999999998</v>
      </c>
      <c r="F217" s="27">
        <f t="shared" si="30"/>
        <v>115.66024999999999</v>
      </c>
      <c r="G217" s="27">
        <f t="shared" si="30"/>
        <v>788.67500000000007</v>
      </c>
      <c r="H217" s="27">
        <f t="shared" si="30"/>
        <v>0.41050000000000009</v>
      </c>
      <c r="I217" s="27">
        <f>SUM(I209:I216)</f>
        <v>0.43275000000000002</v>
      </c>
      <c r="J217" s="27">
        <f t="shared" si="30"/>
        <v>18.53</v>
      </c>
      <c r="K217" s="27">
        <f t="shared" si="30"/>
        <v>333.02319444444447</v>
      </c>
      <c r="L217" s="27">
        <f t="shared" si="30"/>
        <v>505.90625</v>
      </c>
    </row>
    <row r="218" spans="1:12" s="120" customFormat="1" ht="15.75">
      <c r="A218" s="138"/>
      <c r="B218" s="104" t="s">
        <v>121</v>
      </c>
      <c r="C218" s="105">
        <f>C217+C207</f>
        <v>1475</v>
      </c>
      <c r="D218" s="21">
        <f>D217+D207</f>
        <v>44.083999999999989</v>
      </c>
      <c r="E218" s="21">
        <f t="shared" ref="E218:L218" si="31">E217+E207</f>
        <v>42.135999999999996</v>
      </c>
      <c r="F218" s="21">
        <f t="shared" si="31"/>
        <v>196.62624999999997</v>
      </c>
      <c r="G218" s="21">
        <f t="shared" si="31"/>
        <v>1365.9650000000001</v>
      </c>
      <c r="H218" s="21">
        <f t="shared" si="31"/>
        <v>0.68550000000000011</v>
      </c>
      <c r="I218" s="21">
        <f t="shared" si="31"/>
        <v>0.77075000000000005</v>
      </c>
      <c r="J218" s="21">
        <f t="shared" si="31"/>
        <v>32.207999999999998</v>
      </c>
      <c r="K218" s="21">
        <f t="shared" si="31"/>
        <v>608.02319444444447</v>
      </c>
      <c r="L218" s="21">
        <f t="shared" si="31"/>
        <v>894.28625</v>
      </c>
    </row>
    <row r="219" spans="1:12" s="109" customFormat="1" ht="15.75" hidden="1">
      <c r="A219" s="204" t="s">
        <v>79</v>
      </c>
      <c r="B219" s="204"/>
      <c r="C219" s="106">
        <f t="shared" ref="C219:L219" si="32">SUM(C134,C150,C168,C187,C207)/5</f>
        <v>563.79999999999995</v>
      </c>
      <c r="D219" s="107">
        <f t="shared" si="32"/>
        <v>17.700049999999997</v>
      </c>
      <c r="E219" s="107">
        <f t="shared" si="32"/>
        <v>17.4925</v>
      </c>
      <c r="F219" s="107">
        <f t="shared" si="32"/>
        <v>75.199749999999995</v>
      </c>
      <c r="G219" s="107">
        <f t="shared" si="32"/>
        <v>531.60799999999995</v>
      </c>
      <c r="H219" s="108">
        <f t="shared" si="32"/>
        <v>0.26500000000000001</v>
      </c>
      <c r="I219" s="108">
        <f t="shared" si="32"/>
        <v>0.32649999999999996</v>
      </c>
      <c r="J219" s="108">
        <f t="shared" si="32"/>
        <v>14.495200000000001</v>
      </c>
      <c r="K219" s="108">
        <f t="shared" si="32"/>
        <v>233.67399999999998</v>
      </c>
      <c r="L219" s="108">
        <f t="shared" si="32"/>
        <v>377.85</v>
      </c>
    </row>
    <row r="220" spans="1:12" s="109" customFormat="1" ht="15.75" hidden="1">
      <c r="A220" s="205" t="s">
        <v>80</v>
      </c>
      <c r="B220" s="205"/>
      <c r="C220" s="110">
        <f t="shared" ref="C220:L220" si="33">SUM(C143,C159,C217,C196,C177)/5</f>
        <v>804</v>
      </c>
      <c r="D220" s="111">
        <f t="shared" si="33"/>
        <v>24.928799999999999</v>
      </c>
      <c r="E220" s="111">
        <f t="shared" si="33"/>
        <v>26.057056363636359</v>
      </c>
      <c r="F220" s="111">
        <f t="shared" si="33"/>
        <v>109.92634999999999</v>
      </c>
      <c r="G220" s="111">
        <f t="shared" si="33"/>
        <v>775.83499999999992</v>
      </c>
      <c r="H220" s="111">
        <f t="shared" si="33"/>
        <v>0.38540000000000008</v>
      </c>
      <c r="I220" s="111">
        <f t="shared" si="33"/>
        <v>0.44015000000000004</v>
      </c>
      <c r="J220" s="111">
        <f t="shared" si="33"/>
        <v>19.382181818181817</v>
      </c>
      <c r="K220" s="111">
        <f t="shared" si="33"/>
        <v>348.87419444444447</v>
      </c>
      <c r="L220" s="111">
        <f t="shared" si="33"/>
        <v>508.02145000000002</v>
      </c>
    </row>
    <row r="221" spans="1:12" s="3" customFormat="1" ht="15.75">
      <c r="A221" s="51"/>
      <c r="B221" s="52"/>
      <c r="C221" s="53"/>
      <c r="D221" s="54"/>
      <c r="E221" s="54"/>
      <c r="F221" s="54"/>
      <c r="G221" s="54"/>
      <c r="H221" s="21"/>
      <c r="I221" s="21"/>
      <c r="J221" s="21"/>
      <c r="K221" s="21"/>
      <c r="L221" s="21"/>
    </row>
    <row r="222" spans="1:12" s="3" customFormat="1" ht="15.75">
      <c r="A222" s="51"/>
      <c r="B222" s="157"/>
      <c r="C222" s="158"/>
      <c r="D222" s="159"/>
      <c r="E222" s="159"/>
      <c r="F222" s="159"/>
      <c r="G222" s="159"/>
      <c r="H222" s="160"/>
      <c r="I222" s="160"/>
      <c r="J222" s="160"/>
      <c r="K222" s="160"/>
      <c r="L222" s="160"/>
    </row>
    <row r="223" spans="1:12" s="1" customFormat="1" ht="15.75">
      <c r="A223" s="55"/>
      <c r="B223" s="226" t="s">
        <v>122</v>
      </c>
      <c r="C223" s="227"/>
      <c r="D223" s="56">
        <f t="shared" ref="D223:L223" si="34">D207+D187+D168+D150+D134+D112+D92+D75+D56+D38</f>
        <v>177.0625</v>
      </c>
      <c r="E223" s="56">
        <f t="shared" si="34"/>
        <v>181.32049999999998</v>
      </c>
      <c r="F223" s="56">
        <f t="shared" si="34"/>
        <v>752.45675000000006</v>
      </c>
      <c r="G223" s="56">
        <f t="shared" si="34"/>
        <v>5442.9800000000005</v>
      </c>
      <c r="H223" s="57">
        <f t="shared" si="34"/>
        <v>2.62</v>
      </c>
      <c r="I223" s="57">
        <f t="shared" si="34"/>
        <v>3.1714999999999995</v>
      </c>
      <c r="J223" s="57">
        <f t="shared" si="34"/>
        <v>143.58600000000001</v>
      </c>
      <c r="K223" s="57">
        <f t="shared" si="34"/>
        <v>2354.9377777777777</v>
      </c>
      <c r="L223" s="58">
        <f t="shared" si="34"/>
        <v>3676.2650000000003</v>
      </c>
    </row>
    <row r="224" spans="1:12" s="3" customFormat="1" ht="15.75">
      <c r="A224" s="55"/>
      <c r="B224" s="228" t="s">
        <v>123</v>
      </c>
      <c r="C224" s="229"/>
      <c r="D224" s="56">
        <f>D223/10</f>
        <v>17.706250000000001</v>
      </c>
      <c r="E224" s="56">
        <f t="shared" ref="E224:L224" si="35">E223/10</f>
        <v>18.13205</v>
      </c>
      <c r="F224" s="56">
        <f t="shared" si="35"/>
        <v>75.245675000000006</v>
      </c>
      <c r="G224" s="56">
        <f>G223/10</f>
        <v>544.298</v>
      </c>
      <c r="H224" s="57">
        <f t="shared" si="35"/>
        <v>0.26200000000000001</v>
      </c>
      <c r="I224" s="57">
        <f t="shared" si="35"/>
        <v>0.31714999999999993</v>
      </c>
      <c r="J224" s="57">
        <f t="shared" si="35"/>
        <v>14.358600000000001</v>
      </c>
      <c r="K224" s="57">
        <f t="shared" si="35"/>
        <v>235.49377777777778</v>
      </c>
      <c r="L224" s="58">
        <f t="shared" si="35"/>
        <v>367.62650000000002</v>
      </c>
    </row>
    <row r="225" spans="1:12" s="3" customFormat="1" ht="16.5" thickBot="1">
      <c r="A225" s="211" t="s">
        <v>124</v>
      </c>
      <c r="B225" s="212"/>
      <c r="C225" s="213"/>
      <c r="D225" s="59">
        <f t="shared" ref="D225:L225" si="36">D224/D232</f>
        <v>0.22995129870129871</v>
      </c>
      <c r="E225" s="59">
        <f t="shared" si="36"/>
        <v>0.22951962025316455</v>
      </c>
      <c r="F225" s="59">
        <f t="shared" si="36"/>
        <v>0.22461395522388061</v>
      </c>
      <c r="G225" s="59">
        <f t="shared" si="36"/>
        <v>0.23161617021276595</v>
      </c>
      <c r="H225" s="59">
        <f t="shared" si="36"/>
        <v>0.21833333333333335</v>
      </c>
      <c r="I225" s="59">
        <f t="shared" si="36"/>
        <v>0.22653571428571426</v>
      </c>
      <c r="J225" s="59">
        <f t="shared" si="36"/>
        <v>0.23931000000000002</v>
      </c>
      <c r="K225" s="59">
        <f t="shared" si="36"/>
        <v>0.21408525252525254</v>
      </c>
      <c r="L225" s="60">
        <f t="shared" si="36"/>
        <v>0.22280393939393942</v>
      </c>
    </row>
    <row r="226" spans="1:12" s="1" customFormat="1" ht="15.75">
      <c r="A226" s="61"/>
      <c r="B226" s="209" t="s">
        <v>125</v>
      </c>
      <c r="C226" s="210"/>
      <c r="D226" s="62">
        <f t="shared" ref="D226:L226" si="37">D177+D196+D217+D159+D143+D121+D102+D84+D65+D47</f>
        <v>248.77454999999998</v>
      </c>
      <c r="E226" s="62">
        <f t="shared" si="37"/>
        <v>260.87178181818177</v>
      </c>
      <c r="F226" s="62">
        <f t="shared" si="37"/>
        <v>1115.6923750000001</v>
      </c>
      <c r="G226" s="62">
        <f t="shared" si="37"/>
        <v>7712.0090909090914</v>
      </c>
      <c r="H226" s="63">
        <f t="shared" si="37"/>
        <v>3.8739363636363637</v>
      </c>
      <c r="I226" s="63">
        <f t="shared" si="37"/>
        <v>4.4400000000000004</v>
      </c>
      <c r="J226" s="63">
        <f t="shared" si="37"/>
        <v>197.24340909090907</v>
      </c>
      <c r="K226" s="63">
        <f t="shared" si="37"/>
        <v>3458.96675</v>
      </c>
      <c r="L226" s="64">
        <f t="shared" si="37"/>
        <v>5195.4109999999991</v>
      </c>
    </row>
    <row r="227" spans="1:12" s="3" customFormat="1" ht="15.75">
      <c r="A227" s="65"/>
      <c r="B227" s="214" t="s">
        <v>126</v>
      </c>
      <c r="C227" s="215"/>
      <c r="D227" s="66">
        <f>D226/10</f>
        <v>24.877454999999998</v>
      </c>
      <c r="E227" s="66">
        <f t="shared" ref="E227:L227" si="38">E226/10</f>
        <v>26.087178181818178</v>
      </c>
      <c r="F227" s="66">
        <f t="shared" si="38"/>
        <v>111.56923750000001</v>
      </c>
      <c r="G227" s="66">
        <f>G226/10</f>
        <v>771.20090909090914</v>
      </c>
      <c r="H227" s="67">
        <f t="shared" si="38"/>
        <v>0.38739363636363638</v>
      </c>
      <c r="I227" s="67">
        <f>I226/10</f>
        <v>0.44400000000000006</v>
      </c>
      <c r="J227" s="67">
        <f t="shared" si="38"/>
        <v>19.724340909090905</v>
      </c>
      <c r="K227" s="67">
        <f t="shared" si="38"/>
        <v>345.89667500000002</v>
      </c>
      <c r="L227" s="68">
        <f t="shared" si="38"/>
        <v>519.54109999999991</v>
      </c>
    </row>
    <row r="228" spans="1:12" s="3" customFormat="1" ht="16.5" thickBot="1">
      <c r="A228" s="222" t="s">
        <v>124</v>
      </c>
      <c r="B228" s="212"/>
      <c r="C228" s="213"/>
      <c r="D228" s="59">
        <f t="shared" ref="D228:L228" si="39">D227/D232</f>
        <v>0.32308383116883116</v>
      </c>
      <c r="E228" s="59">
        <f t="shared" si="39"/>
        <v>0.33021744533947062</v>
      </c>
      <c r="F228" s="59">
        <f t="shared" si="39"/>
        <v>0.33304250000000002</v>
      </c>
      <c r="G228" s="59">
        <f t="shared" si="39"/>
        <v>0.32817059961315281</v>
      </c>
      <c r="H228" s="59">
        <f t="shared" si="39"/>
        <v>0.32282803030303031</v>
      </c>
      <c r="I228" s="59">
        <f t="shared" si="39"/>
        <v>0.31714285714285723</v>
      </c>
      <c r="J228" s="59">
        <f t="shared" si="39"/>
        <v>0.3287390151515151</v>
      </c>
      <c r="K228" s="59">
        <f t="shared" si="39"/>
        <v>0.31445152272727273</v>
      </c>
      <c r="L228" s="69">
        <f t="shared" si="39"/>
        <v>0.3148733939393939</v>
      </c>
    </row>
    <row r="229" spans="1:12" s="1" customFormat="1" ht="15.75">
      <c r="A229" s="61"/>
      <c r="B229" s="208" t="s">
        <v>127</v>
      </c>
      <c r="C229" s="208"/>
      <c r="D229" s="70">
        <f>D226+D223</f>
        <v>425.83704999999998</v>
      </c>
      <c r="E229" s="70">
        <f>E226+E223</f>
        <v>442.19228181818175</v>
      </c>
      <c r="F229" s="70">
        <f>F226+F223</f>
        <v>1868.1491250000001</v>
      </c>
      <c r="G229" s="70">
        <f>G226+G223</f>
        <v>13154.989090909092</v>
      </c>
      <c r="H229" s="71">
        <f>H226+H223</f>
        <v>6.4939363636363634</v>
      </c>
      <c r="I229" s="71"/>
      <c r="J229" s="71">
        <f>J226+J223</f>
        <v>340.82940909090905</v>
      </c>
      <c r="K229" s="71">
        <f>K226+K223</f>
        <v>5813.9045277777777</v>
      </c>
      <c r="L229" s="72">
        <f>L226+L223</f>
        <v>8871.6759999999995</v>
      </c>
    </row>
    <row r="230" spans="1:12" s="3" customFormat="1" ht="15.75">
      <c r="A230" s="73"/>
      <c r="B230" s="230" t="s">
        <v>128</v>
      </c>
      <c r="C230" s="230"/>
      <c r="D230" s="74">
        <f>D229/10</f>
        <v>42.583704999999995</v>
      </c>
      <c r="E230" s="74">
        <f t="shared" ref="E230:L230" si="40">E229/10</f>
        <v>44.219228181818174</v>
      </c>
      <c r="F230" s="74">
        <f t="shared" si="40"/>
        <v>186.81491250000002</v>
      </c>
      <c r="G230" s="74">
        <f t="shared" si="40"/>
        <v>1315.4989090909091</v>
      </c>
      <c r="H230" s="75">
        <f t="shared" si="40"/>
        <v>0.64939363636363634</v>
      </c>
      <c r="I230" s="75"/>
      <c r="J230" s="75">
        <f t="shared" si="40"/>
        <v>34.082940909090908</v>
      </c>
      <c r="K230" s="75">
        <f t="shared" si="40"/>
        <v>581.3904527777778</v>
      </c>
      <c r="L230" s="76">
        <f t="shared" si="40"/>
        <v>887.16759999999999</v>
      </c>
    </row>
    <row r="231" spans="1:12" s="3" customFormat="1" ht="16.5" thickBot="1">
      <c r="A231" s="206" t="s">
        <v>124</v>
      </c>
      <c r="B231" s="207"/>
      <c r="C231" s="207"/>
      <c r="D231" s="77">
        <f>D230/D232</f>
        <v>0.55303512987012982</v>
      </c>
      <c r="E231" s="77">
        <f>E230/E232</f>
        <v>0.55973706559263514</v>
      </c>
      <c r="F231" s="77">
        <f>F230/F232</f>
        <v>0.55765645522388063</v>
      </c>
      <c r="G231" s="77">
        <f>G230/G232</f>
        <v>0.5597867698259188</v>
      </c>
      <c r="H231" s="78">
        <f>H230/H232</f>
        <v>0.54116136363636369</v>
      </c>
      <c r="I231" s="78"/>
      <c r="J231" s="78">
        <f>J230/J232</f>
        <v>0.56804901515151518</v>
      </c>
      <c r="K231" s="78">
        <f>K230/K232</f>
        <v>0.52853677525252529</v>
      </c>
      <c r="L231" s="79">
        <f>L230/L232</f>
        <v>0.53767733333333334</v>
      </c>
    </row>
    <row r="232" spans="1:12" s="82" customFormat="1" ht="41.25" customHeight="1" thickBot="1">
      <c r="A232" s="223" t="s">
        <v>129</v>
      </c>
      <c r="B232" s="224"/>
      <c r="C232" s="225"/>
      <c r="D232" s="80">
        <v>77</v>
      </c>
      <c r="E232" s="80">
        <v>79</v>
      </c>
      <c r="F232" s="80">
        <v>335</v>
      </c>
      <c r="G232" s="80">
        <v>2350</v>
      </c>
      <c r="H232" s="80">
        <v>1.2</v>
      </c>
      <c r="I232" s="80">
        <v>1.4</v>
      </c>
      <c r="J232" s="80">
        <v>60</v>
      </c>
      <c r="K232" s="80">
        <v>1100</v>
      </c>
      <c r="L232" s="81">
        <v>1650</v>
      </c>
    </row>
    <row r="233" spans="1:12" s="3" customFormat="1" ht="15.75">
      <c r="A233" s="83"/>
      <c r="B233" s="216" t="s">
        <v>130</v>
      </c>
      <c r="C233" s="217"/>
      <c r="D233" s="84"/>
      <c r="E233" s="84"/>
      <c r="F233" s="85" t="s">
        <v>131</v>
      </c>
      <c r="G233" s="86"/>
      <c r="H233" s="87"/>
      <c r="I233" s="87"/>
      <c r="J233" s="87"/>
      <c r="K233" s="87"/>
      <c r="L233" s="87"/>
    </row>
    <row r="234" spans="1:12" s="3" customFormat="1" ht="15.75">
      <c r="A234" s="83"/>
      <c r="B234" s="218"/>
      <c r="C234" s="219"/>
      <c r="D234" s="161" t="s">
        <v>132</v>
      </c>
      <c r="E234" s="161">
        <f>G224/G232</f>
        <v>0.23161617021276595</v>
      </c>
      <c r="F234" s="161" t="s">
        <v>133</v>
      </c>
      <c r="G234" s="86"/>
      <c r="H234" s="87"/>
      <c r="I234" s="87"/>
      <c r="J234" s="87"/>
      <c r="K234" s="87"/>
      <c r="L234" s="87"/>
    </row>
    <row r="235" spans="1:12" s="3" customFormat="1" ht="15.75">
      <c r="A235" s="83"/>
      <c r="B235" s="220"/>
      <c r="C235" s="221"/>
      <c r="D235" s="162" t="s">
        <v>28</v>
      </c>
      <c r="E235" s="162">
        <f>G227/G232</f>
        <v>0.32817059961315281</v>
      </c>
      <c r="F235" s="162" t="s">
        <v>134</v>
      </c>
      <c r="G235" s="86"/>
      <c r="H235" s="87"/>
      <c r="I235" s="87"/>
      <c r="J235" s="87"/>
      <c r="K235" s="87"/>
      <c r="L235" s="87"/>
    </row>
  </sheetData>
  <mergeCells count="68">
    <mergeCell ref="B9:D9"/>
    <mergeCell ref="B11:F11"/>
    <mergeCell ref="B7:H7"/>
    <mergeCell ref="B8:H8"/>
    <mergeCell ref="E9:H9"/>
    <mergeCell ref="B10:I10"/>
    <mergeCell ref="G11:L11"/>
    <mergeCell ref="I3:L3"/>
    <mergeCell ref="I2:L2"/>
    <mergeCell ref="I4:L4"/>
    <mergeCell ref="I12:L12"/>
    <mergeCell ref="I7:L7"/>
    <mergeCell ref="I8:L8"/>
    <mergeCell ref="I9:L9"/>
    <mergeCell ref="J10:L10"/>
    <mergeCell ref="B233:C235"/>
    <mergeCell ref="A161:G161"/>
    <mergeCell ref="A180:L180"/>
    <mergeCell ref="A188:L188"/>
    <mergeCell ref="A179:G179"/>
    <mergeCell ref="A228:C228"/>
    <mergeCell ref="A162:L162"/>
    <mergeCell ref="A169:L169"/>
    <mergeCell ref="A208:L208"/>
    <mergeCell ref="A232:C232"/>
    <mergeCell ref="B223:C223"/>
    <mergeCell ref="B224:C224"/>
    <mergeCell ref="B230:C230"/>
    <mergeCell ref="A199:L199"/>
    <mergeCell ref="A198:G198"/>
    <mergeCell ref="A145:G145"/>
    <mergeCell ref="A231:C231"/>
    <mergeCell ref="B229:C229"/>
    <mergeCell ref="B226:C226"/>
    <mergeCell ref="A225:C225"/>
    <mergeCell ref="A146:L146"/>
    <mergeCell ref="A151:L151"/>
    <mergeCell ref="B227:C227"/>
    <mergeCell ref="A219:B219"/>
    <mergeCell ref="A220:B220"/>
    <mergeCell ref="A135:L135"/>
    <mergeCell ref="A125:G125"/>
    <mergeCell ref="A105:L105"/>
    <mergeCell ref="A113:L113"/>
    <mergeCell ref="A104:G104"/>
    <mergeCell ref="A123:B123"/>
    <mergeCell ref="A124:B124"/>
    <mergeCell ref="A13:L26"/>
    <mergeCell ref="A67:G67"/>
    <mergeCell ref="A50:L50"/>
    <mergeCell ref="A57:L57"/>
    <mergeCell ref="A126:L126"/>
    <mergeCell ref="A87:L87"/>
    <mergeCell ref="A93:L93"/>
    <mergeCell ref="A86:G86"/>
    <mergeCell ref="A68:L68"/>
    <mergeCell ref="A76:L76"/>
    <mergeCell ref="H28:J28"/>
    <mergeCell ref="K28:L28"/>
    <mergeCell ref="A49:G49"/>
    <mergeCell ref="A27:G27"/>
    <mergeCell ref="A28:A29"/>
    <mergeCell ref="B28:B29"/>
    <mergeCell ref="C28:C29"/>
    <mergeCell ref="D28:F28"/>
    <mergeCell ref="G28:G29"/>
    <mergeCell ref="A30:L30"/>
    <mergeCell ref="A39:L39"/>
  </mergeCells>
  <conditionalFormatting sqref="D38 D56 D75 D92 D112 D134 D150 D168 D187 D207">
    <cfRule type="cellIs" dxfId="22" priority="27" stopIfTrue="1" operator="notBetween">
      <formula>15.4</formula>
      <formula>19.25</formula>
    </cfRule>
  </conditionalFormatting>
  <conditionalFormatting sqref="D47 D65 D84 D102 D121 D143 D159 D217 D177">
    <cfRule type="cellIs" dxfId="21" priority="26" stopIfTrue="1" operator="notBetween">
      <formula>23.1</formula>
      <formula>26.95</formula>
    </cfRule>
  </conditionalFormatting>
  <conditionalFormatting sqref="E38 E56 E75 E92 E112 E134 E150 E168 E187 E207">
    <cfRule type="cellIs" dxfId="20" priority="25" stopIfTrue="1" operator="notBetween">
      <formula>15.8</formula>
      <formula>19.75</formula>
    </cfRule>
  </conditionalFormatting>
  <conditionalFormatting sqref="E47 E65 E84 E102 E121 E143 E159 E217 E196 E177">
    <cfRule type="cellIs" dxfId="19" priority="24" stopIfTrue="1" operator="notBetween">
      <formula>23.7</formula>
      <formula>27.65</formula>
    </cfRule>
  </conditionalFormatting>
  <conditionalFormatting sqref="F38 F56 F75 F92 F112 F134 F150 F168 F187 F207">
    <cfRule type="cellIs" dxfId="18" priority="23" stopIfTrue="1" operator="notBetween">
      <formula>67</formula>
      <formula>83.75</formula>
    </cfRule>
  </conditionalFormatting>
  <conditionalFormatting sqref="F47 F65 F84 F102 F121 F143 F159 F217 F196 F177">
    <cfRule type="cellIs" dxfId="17" priority="22" stopIfTrue="1" operator="notBetween">
      <formula>100.5</formula>
      <formula>117.25</formula>
    </cfRule>
  </conditionalFormatting>
  <conditionalFormatting sqref="G38 G56 G75 G92 G112 G134 G150 G168 G187 G207">
    <cfRule type="cellIs" dxfId="16" priority="20" stopIfTrue="1" operator="notBetween">
      <formula>470</formula>
      <formula>587.5</formula>
    </cfRule>
  </conditionalFormatting>
  <conditionalFormatting sqref="G47 G65 G84 G102 G121 G143 G159 G217 G196 G177">
    <cfRule type="cellIs" dxfId="15" priority="19" stopIfTrue="1" operator="notBetween">
      <formula>705</formula>
      <formula>822.5</formula>
    </cfRule>
  </conditionalFormatting>
  <conditionalFormatting sqref="H38 H56 H75 H92 H112 H134 H150 H168 H187 H207">
    <cfRule type="cellIs" dxfId="14" priority="18" stopIfTrue="1" operator="notBetween">
      <formula>0.24</formula>
      <formula>0.3</formula>
    </cfRule>
  </conditionalFormatting>
  <conditionalFormatting sqref="I38 I75 I92 I112 I134 I150 I168 I187 I207">
    <cfRule type="cellIs" dxfId="13" priority="16" stopIfTrue="1" operator="notBetween">
      <formula>0.28</formula>
      <formula>0.35</formula>
    </cfRule>
  </conditionalFormatting>
  <conditionalFormatting sqref="H47 H65 H84 H102 H121 H143 H159 H217 H196 H177">
    <cfRule type="cellIs" dxfId="12" priority="15" stopIfTrue="1" operator="notBetween">
      <formula>0.36</formula>
      <formula>0.42</formula>
    </cfRule>
  </conditionalFormatting>
  <conditionalFormatting sqref="I47 I65 I84 I102 I121 I143 I159 I196 I177">
    <cfRule type="cellIs" dxfId="11" priority="14" stopIfTrue="1" operator="notBetween">
      <formula>0.42</formula>
      <formula>0.49</formula>
    </cfRule>
  </conditionalFormatting>
  <conditionalFormatting sqref="J38 J56 J75 J92 J112 J134 J150 J168 J187 J207">
    <cfRule type="cellIs" dxfId="10" priority="13" stopIfTrue="1" operator="notBetween">
      <formula>12</formula>
      <formula>15</formula>
    </cfRule>
  </conditionalFormatting>
  <conditionalFormatting sqref="J47 J65 J84 J102 J121 J143 J159 J217 J196 J177">
    <cfRule type="cellIs" dxfId="9" priority="12" stopIfTrue="1" operator="notBetween">
      <formula>18</formula>
      <formula>21</formula>
    </cfRule>
  </conditionalFormatting>
  <conditionalFormatting sqref="K38 K56 K75 K92 K112 K134 K150 K168 K187 K207">
    <cfRule type="cellIs" dxfId="8" priority="11" stopIfTrue="1" operator="notBetween">
      <formula>220</formula>
      <formula>275</formula>
    </cfRule>
  </conditionalFormatting>
  <conditionalFormatting sqref="L38 L56 L75 L92 L112 L134 L150 L168 L187 L207">
    <cfRule type="cellIs" dxfId="7" priority="10" stopIfTrue="1" operator="notBetween">
      <formula>330</formula>
      <formula>412.5</formula>
    </cfRule>
  </conditionalFormatting>
  <conditionalFormatting sqref="K47 K65 K84 K102 K121 K143 K217 K196 K177">
    <cfRule type="cellIs" dxfId="6" priority="9" stopIfTrue="1" operator="notBetween">
      <formula>330</formula>
      <formula>385</formula>
    </cfRule>
  </conditionalFormatting>
  <conditionalFormatting sqref="L47 L65 L84 L102 L121 L143 L159 L217 L196 L177">
    <cfRule type="cellIs" dxfId="5" priority="8" stopIfTrue="1" operator="notBetween">
      <formula>495</formula>
      <formula>577.5</formula>
    </cfRule>
  </conditionalFormatting>
  <conditionalFormatting sqref="I38">
    <cfRule type="cellIs" dxfId="4" priority="7" stopIfTrue="1" operator="notBetween">
      <formula>0.28</formula>
      <formula>0.35</formula>
    </cfRule>
  </conditionalFormatting>
  <conditionalFormatting sqref="I56">
    <cfRule type="cellIs" dxfId="3" priority="6" stopIfTrue="1" operator="notBetween">
      <formula>0.24</formula>
      <formula>0.3</formula>
    </cfRule>
  </conditionalFormatting>
  <conditionalFormatting sqref="K159">
    <cfRule type="cellIs" dxfId="2" priority="3" stopIfTrue="1" operator="notBetween">
      <formula>330</formula>
      <formula>385</formula>
    </cfRule>
  </conditionalFormatting>
  <conditionalFormatting sqref="I217">
    <cfRule type="cellIs" dxfId="1" priority="2" operator="notBetween">
      <formula>0.42</formula>
      <formula>0.49</formula>
    </cfRule>
  </conditionalFormatting>
  <conditionalFormatting sqref="D196">
    <cfRule type="cellIs" dxfId="0" priority="1" stopIfTrue="1" operator="notBetween">
      <formula>23.1</formula>
      <formula>26.95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Примерное меню</vt:lpstr>
      <vt:lpstr>'Примерное меню'!Область_печати</vt:lpstr>
    </vt:vector>
  </TitlesOfParts>
  <Manager/>
  <Company>MacBook Pro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Туганов Виктор Анатольевич</dc:creator>
  <cp:keywords/>
  <dc:description/>
  <cp:lastModifiedBy>Леново</cp:lastModifiedBy>
  <cp:revision/>
  <cp:lastPrinted>2022-04-06T12:25:22Z</cp:lastPrinted>
  <dcterms:created xsi:type="dcterms:W3CDTF">2020-09-15T06:15:04Z</dcterms:created>
  <dcterms:modified xsi:type="dcterms:W3CDTF">2022-09-11T06:57:26Z</dcterms:modified>
  <cp:category/>
  <cp:contentStatus/>
</cp:coreProperties>
</file>